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2D3AD1A5-21DC-AD4D-B3BF-8BEF7A1D606F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9" i="1" l="1"/>
  <c r="H50" i="1"/>
  <c r="I30" i="1"/>
  <c r="H167" i="1"/>
  <c r="H168" i="1"/>
  <c r="H47" i="1"/>
  <c r="H48" i="1"/>
  <c r="I48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<sst xmlns="http://schemas.openxmlformats.org/spreadsheetml/2006/main" count="302" uniqueCount="145">
  <si>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</si>
  <si>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</si>
  <si>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</si>
  <si>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</si>
  <si>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</si>
  <si>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</si>
  <si>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</si>
  <si>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</si>
  <si>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</si>
  <si>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</si>
  <si>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</si>
  <si>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</si>
  <si>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</si>
  <si>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</si>
  <si>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</si>
  <si>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</si>
  <si>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</si>
  <si>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</si>
  <si>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</si>
  <si>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</si>
  <si>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</si>
  <si>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</si>
  <si>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</si>
  <si>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</si>
  <si>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</si>
  <si>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</si>
  <si>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</si>
  <si>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</si>
  <si>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</si>
  <si>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</si>
  <si>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</si>
  <si>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</si>
  <si>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</si>
  <si>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</si>
  <si>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</si>
  <si>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</si>
  <si>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</si>
  <si>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</si>
  <si>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</si>
  <si>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</si>
  <si>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</si>
  <si>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</si>
  <si>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</si>
  <si>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</si>
  <si>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</si>
  <si>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</si>
  <si>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</si>
  <si>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</si>
  <si>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</si>
  <si>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</si>
  <si>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</si>
  <si>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</si>
  <si>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</si>
  <si>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</si>
  <si>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</si>
  <si>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</si>
  <si>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</si>
  <si>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</si>
  <si>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</si>
  <si>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</si>
  <si>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</si>
  <si>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</si>
  <si>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</si>
  <si>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</si>
  <si>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</si>
  <si>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</si>
  <si>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</si>
  <si>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</si>
  <si>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</si>
  <si>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</si>
  <si>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</si>
  <si>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</si>
  <si>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</si>
  <si>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</si>
  <si>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</si>
  <si>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</si>
  <si>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</si>
  <si>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</si>
  <si>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</si>
  <si>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</si>
  <si>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</si>
  <si>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</si>
  <si>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</si>
  <si>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</si>
  <si>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</si>
  <si>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</si>
  <si>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</si>
  <si>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</si>
  <si>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</si>
  <si>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</si>
  <si>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</si>
  <si>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</si>
  <si>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</si>
  <si>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</si>
  <si>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</si>
  <si>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</si>
  <si>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</si>
  <si>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</si>
  <si>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</si>
  <si>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</si>
  <si>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</si>
  <si>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</si>
  <si>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</si>
  <si>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</si>
  <si>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</si>
  <si>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</si>
  <si>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</si>
  <si>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</si>
  <si>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</si>
  <si>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</si>
  <si>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</si>
  <si>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</si>
  <si>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</si>
  <si>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</si>
  <si>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</si>
  <si>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</si>
  <si>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</si>
  <si>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</si>
  <si>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</si>
  <si>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</si>
  <si>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</si>
  <si>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</si>
  <si>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</si>
  <si>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</si>
  <si>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</si>
  <si>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</si>
  <si>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</si>
  <si>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</si>
  <si>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</si>
  <si>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</si>
  <si>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</si>
  <si>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</si>
  <si>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</si>
  <si>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</si>
  <si>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</si>
  <si>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</si>
  <si>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</si>
  <si>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</si>
  <si>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</si>
  <si>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</si>
  <si>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</si>
  <si>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</si>
  <si>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</si>
  <si>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</si>
  <si>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Pedroza Meza Irasema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</si>
</sst>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47" zoomScaleNormal="100" zoomScaleSheetLayoutView="100" zoomScalePageLayoutView="140" workbookViewId="0">
      <selection activeCell="H169" sqref="H169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6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6">
      <c r="A19" s="6"/>
      <c r="C19" s="118" t="s">
        <v>18</v>
      </c>
      <c r="D19" s="119"/>
      <c r="E19" s="27">
        <v>100</v>
      </c>
      <c r="F19" s="27">
        <v>35</v>
      </c>
      <c r="G19" s="9">
        <v>1</v>
      </c>
      <c r="H19" s="9"/>
      <c r="I19" s="111">
        <f>MAX(G19*E19,H19*F19)</f>
        <v>100</v>
      </c>
      <c r="J19" s="111"/>
      <c r="K19" s="111"/>
      <c r="L19" s="111"/>
    </row>
    <row r="20" spans="1:12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100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2</v>
      </c>
      <c r="I29" s="8"/>
      <c r="J29" s="27">
        <f t="shared" ref="J29:L31" si="1">G29*D29</f>
        <v>0</v>
      </c>
      <c r="K29" s="27">
        <f t="shared" si="1"/>
        <v>2.5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1</v>
      </c>
      <c r="H30" s="8"/>
      <c r="I30" s="8">
        <f>1</f>
        <v>1</v>
      </c>
      <c r="J30" s="27">
        <f t="shared" si="1"/>
        <v>5</v>
      </c>
      <c r="K30" s="27">
        <f t="shared" si="1"/>
        <v>0</v>
      </c>
      <c r="L30" s="27">
        <f t="shared" si="1"/>
        <v>1.25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5</v>
      </c>
      <c r="K32" s="68">
        <f t="shared" si="2"/>
        <v>2.5</v>
      </c>
      <c r="L32" s="68">
        <f>SUM(L29:L31)</f>
        <v>1.25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5</v>
      </c>
      <c r="K33" s="68">
        <f>MIN(75-L33,SUM(K29:K31))</f>
        <v>2.5</v>
      </c>
      <c r="L33" s="68">
        <f>MIN(37.5,SUM(L29:L31))</f>
        <v>1.25</v>
      </c>
    </row>
    <row r="34" spans="1:12" ht="1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8.75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3">
        <v>0.5</v>
      </c>
      <c r="G40" s="124"/>
      <c r="H40" s="123"/>
      <c r="I40" s="126"/>
      <c r="J40" s="132">
        <f>F40*D40+H40*E40</f>
        <v>1</v>
      </c>
      <c r="K40" s="132"/>
      <c r="L40" s="132"/>
    </row>
    <row r="41" spans="1:12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1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f>4</f>
        <v>4</v>
      </c>
      <c r="I47" s="11"/>
      <c r="J47" s="27">
        <f>G47*D47</f>
        <v>0</v>
      </c>
      <c r="K47" s="27">
        <f>H47*E47</f>
        <v>0.1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>
        <f>6</f>
        <v>6</v>
      </c>
      <c r="I48" s="11">
        <f>6</f>
        <v>6</v>
      </c>
      <c r="J48" s="27">
        <f t="shared" ref="J48:J50" si="4">G48*D48</f>
        <v>0</v>
      </c>
      <c r="K48" s="27">
        <f t="shared" ref="K48:K50" si="5">H48*E48</f>
        <v>0.12</v>
      </c>
      <c r="L48" s="27">
        <f t="shared" ref="L48:L50" si="6">I48*F48</f>
        <v>0.06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>
        <v>4</v>
      </c>
      <c r="H50" s="11">
        <f>12+3</f>
        <v>15</v>
      </c>
      <c r="I50" s="11"/>
      <c r="J50" s="27">
        <f t="shared" si="4"/>
        <v>12</v>
      </c>
      <c r="K50" s="27">
        <f t="shared" si="5"/>
        <v>22.5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12</v>
      </c>
      <c r="K51" s="69">
        <f t="shared" si="7"/>
        <v>22.72</v>
      </c>
      <c r="L51" s="69">
        <f>SUM(L47:L50)</f>
        <v>0.06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12</v>
      </c>
      <c r="K52" s="69">
        <f>MIN(30-L52,SUM(K47:K50))</f>
        <v>22.72</v>
      </c>
      <c r="L52" s="69">
        <f>MIN(15,SUM(L47:L50))</f>
        <v>0.06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34.78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>
        <v>1</v>
      </c>
      <c r="I164" s="11"/>
      <c r="J164" s="46">
        <f t="shared" si="141"/>
        <v>0</v>
      </c>
      <c r="K164" s="46">
        <f t="shared" si="142"/>
        <v>0.375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f>1+1</f>
        <v>2</v>
      </c>
      <c r="I167" s="59"/>
      <c r="J167" s="37">
        <f t="shared" ref="J167:J169" si="145">G167*D167</f>
        <v>0</v>
      </c>
      <c r="K167" s="37">
        <f t="shared" ref="K167:K169" si="146">H167*E167</f>
        <v>0.25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f>1+1+1</f>
        <v>3</v>
      </c>
      <c r="I168" s="60"/>
      <c r="J168" s="37">
        <f t="shared" si="145"/>
        <v>0</v>
      </c>
      <c r="K168" s="37">
        <f t="shared" si="146"/>
        <v>0.75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>
        <f>1+1+1</f>
        <v>3</v>
      </c>
      <c r="I169" s="49"/>
      <c r="J169" s="37">
        <f t="shared" si="145"/>
        <v>0</v>
      </c>
      <c r="K169" s="37">
        <f t="shared" si="146"/>
        <v>1.125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>
        <v>1</v>
      </c>
      <c r="I172" s="49"/>
      <c r="J172" s="37">
        <f t="shared" si="150"/>
        <v>0</v>
      </c>
      <c r="K172" s="37">
        <f t="shared" si="151"/>
        <v>0.1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2.6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2.6</v>
      </c>
      <c r="L190" s="68">
        <f>MIN(32.5,SUM(L148:L188))</f>
        <v>0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2.6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>
        <v>1</v>
      </c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0.5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>
        <v>1</v>
      </c>
      <c r="H214" s="11"/>
      <c r="I214" s="11"/>
      <c r="J214" s="37">
        <f t="shared" si="202"/>
        <v>1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1</v>
      </c>
      <c r="K223" s="69">
        <f t="shared" si="215"/>
        <v>0</v>
      </c>
      <c r="L223" s="69">
        <f>SUM(L199:L222)</f>
        <v>0.5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1</v>
      </c>
      <c r="K224" s="69">
        <f>MIN(30-L224,SUM(K199:K222))</f>
        <v>0</v>
      </c>
      <c r="L224" s="69">
        <f>MIN(15,SUM(L199:L222))</f>
        <v>0.5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1.5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148.63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2025-06-19T18:48:03Z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