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0FBF7D54-7668-A84D-87FB-9AC57F1716AF}" xr6:coauthVersionLast="47" xr6:coauthVersionMax="47" xr10:uidLastSave="{00000000-0000-0000-0000-000000000000}"/>
  <bookViews>
    <workbookView xWindow="4740" yWindow="500" windowWidth="23740" windowHeight="1614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227" i="1" l="1"/>
</calcChain>
</file>

<file path=xl/sharedStrings.xml><?xml version="1.0" encoding="utf-8"?>
<sst xmlns="http://schemas.openxmlformats.org/spreadsheetml/2006/main" count="304" uniqueCount="147">
  <si>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</si>
  <si>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</si>
  <si>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</si>
  <si>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</si>
  <si>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</si>
  <si>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</si>
  <si>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</si>
  <si>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</si>
  <si>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</si>
  <si>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</si>
  <si>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</si>
  <si>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</si>
  <si>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</si>
  <si>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</si>
  <si>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</si>
  <si>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</si>
  <si>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</si>
  <si>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</si>
  <si>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</si>
  <si>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</si>
  <si>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</si>
  <si>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</si>
  <si>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</si>
  <si>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</si>
  <si>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</si>
  <si>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</si>
  <si>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</si>
  <si>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</si>
  <si>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</si>
  <si>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</si>
  <si>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</si>
  <si>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</si>
  <si>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</si>
  <si>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</si>
  <si>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</si>
  <si>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</si>
  <si>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</si>
  <si>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</si>
  <si>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</si>
  <si>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</si>
  <si>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</si>
  <si>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</si>
  <si>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</si>
  <si>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</si>
  <si>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</si>
  <si>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</si>
  <si>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</si>
  <si>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</si>
  <si>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</si>
  <si>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</si>
  <si>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</si>
  <si>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</si>
  <si>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</si>
  <si>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</si>
  <si>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</si>
  <si>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</si>
  <si>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</si>
  <si>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</si>
  <si>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</si>
  <si>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</si>
  <si>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</si>
  <si>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</si>
  <si>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</si>
  <si>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</si>
  <si>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</si>
  <si>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</si>
  <si>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</si>
  <si>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</si>
  <si>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</si>
  <si>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</si>
  <si>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</si>
  <si>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</si>
  <si>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</si>
  <si>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</si>
  <si>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</si>
  <si>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</si>
  <si>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</si>
  <si>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</si>
  <si>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</si>
  <si>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</si>
  <si>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</si>
  <si>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</si>
  <si>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</si>
  <si>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</si>
  <si>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</si>
  <si>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</si>
  <si>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</si>
  <si>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</si>
  <si>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</si>
  <si>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</si>
  <si>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</si>
  <si>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</si>
  <si>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</si>
  <si>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</si>
  <si>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</si>
  <si>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</si>
  <si>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</si>
  <si>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</si>
  <si>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</si>
  <si>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</si>
  <si>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</si>
  <si>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</si>
  <si>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</si>
  <si>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</si>
  <si>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</si>
  <si>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</si>
  <si>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</si>
  <si>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</si>
  <si>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</si>
  <si>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</si>
  <si>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</si>
  <si>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</si>
  <si>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</si>
  <si>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</si>
  <si>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</si>
  <si>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</si>
  <si>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</si>
  <si>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</si>
  <si>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</si>
  <si>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</si>
  <si>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</si>
  <si>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</si>
  <si>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</si>
  <si>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</si>
  <si>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</si>
  <si>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</si>
  <si>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</si>
  <si>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</si>
  <si>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</si>
  <si>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</si>
  <si>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</si>
  <si>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</si>
  <si>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</si>
  <si>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</si>
  <si>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</si>
  <si>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</si>
  <si>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</si>
  <si>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</si>
  <si>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</si>
  <si>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</si>
  <si>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</si>
  <si>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</si>
  <si>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</si>
  <si>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</si>
  <si>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Plascencia Martinez Damian Francisco</t>
  </si>
  <si>
    <t>No cumple requisito</t>
  </si>
  <si>
    <t>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</si>
</sst>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7" zoomScaleNormal="100" zoomScaleSheetLayoutView="100" zoomScalePageLayoutView="140" workbookViewId="0">
      <selection activeCell="M34" sqref="M34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2" ht="16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2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2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2" ht="16">
      <c r="A17" s="6"/>
      <c r="C17" s="143" t="s">
        <v>16</v>
      </c>
      <c r="D17" s="144"/>
      <c r="E17" s="27">
        <v>30</v>
      </c>
      <c r="F17" s="27">
        <v>0</v>
      </c>
      <c r="G17" s="9"/>
      <c r="H17" s="9">
        <v>1</v>
      </c>
      <c r="I17" s="73">
        <f>MAX(G17*E17,H17*F17)</f>
        <v>0</v>
      </c>
      <c r="J17" s="73"/>
      <c r="K17" s="73"/>
      <c r="L17" s="73"/>
    </row>
    <row r="18" spans="1:12" ht="16">
      <c r="A18" s="6"/>
      <c r="C18" s="143" t="s">
        <v>17</v>
      </c>
      <c r="D18" s="144"/>
      <c r="E18" s="27">
        <v>45</v>
      </c>
      <c r="F18" s="27">
        <v>15</v>
      </c>
      <c r="G18" s="9"/>
      <c r="H18" s="9"/>
      <c r="I18" s="73">
        <f>MAX(G18*E18,H18*F18)</f>
        <v>0</v>
      </c>
      <c r="J18" s="73"/>
      <c r="K18" s="73"/>
      <c r="L18" s="73"/>
    </row>
    <row r="19" spans="1:12" ht="16">
      <c r="A19" s="6"/>
      <c r="C19" s="143" t="s">
        <v>18</v>
      </c>
      <c r="D19" s="144"/>
      <c r="E19" s="27">
        <v>100</v>
      </c>
      <c r="F19" s="27">
        <v>35</v>
      </c>
      <c r="G19" s="9"/>
      <c r="H19" s="9"/>
      <c r="I19" s="73">
        <f>MAX(G19*E19,H19*F19)</f>
        <v>0</v>
      </c>
      <c r="J19" s="73"/>
      <c r="K19" s="73"/>
      <c r="L19" s="73"/>
    </row>
    <row r="20" spans="1:12" ht="16">
      <c r="A20" s="6"/>
      <c r="C20" s="143" t="s">
        <v>19</v>
      </c>
      <c r="D20" s="144"/>
      <c r="E20" s="27">
        <v>200</v>
      </c>
      <c r="F20" s="27">
        <v>70</v>
      </c>
      <c r="G20" s="9"/>
      <c r="H20" s="9"/>
      <c r="I20" s="73">
        <f>MAX(G20*E20,H20*F20)</f>
        <v>0</v>
      </c>
      <c r="J20" s="73"/>
      <c r="K20" s="73"/>
      <c r="L20" s="73"/>
    </row>
    <row r="21" spans="1:12" ht="16">
      <c r="A21" s="6"/>
      <c r="C21" s="114" t="s">
        <v>20</v>
      </c>
      <c r="D21" s="115"/>
      <c r="E21" s="115"/>
      <c r="F21" s="115"/>
      <c r="G21" s="115"/>
      <c r="H21" s="116"/>
      <c r="I21" s="138">
        <f>IF(OR(G17=1,H17=1), MAX(I17:J20),"No cumple requisito")</f>
        <v>0</v>
      </c>
      <c r="J21" s="138"/>
      <c r="K21" s="138"/>
      <c r="L21" s="138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2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2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2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0</v>
      </c>
      <c r="K32" s="68">
        <f t="shared" si="2"/>
        <v>0</v>
      </c>
      <c r="L32" s="68">
        <f>SUM(L29:L31)</f>
        <v>0</v>
      </c>
    </row>
    <row r="33" spans="1:13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0</v>
      </c>
      <c r="K33" s="68">
        <f>MIN(75-L33,SUM(K29:K31))</f>
        <v>0</v>
      </c>
      <c r="L33" s="68">
        <f>MIN(37.5,SUM(L29:L31))</f>
        <v>0</v>
      </c>
    </row>
    <row r="34" spans="1:13" ht="16">
      <c r="A34" s="6"/>
      <c r="C34" s="114" t="s">
        <v>20</v>
      </c>
      <c r="D34" s="115"/>
      <c r="E34" s="115"/>
      <c r="F34" s="115"/>
      <c r="G34" s="115"/>
      <c r="H34" s="115"/>
      <c r="I34" s="115"/>
      <c r="J34" s="74" t="s">
        <v>145</v>
      </c>
      <c r="K34" s="74"/>
      <c r="L34" s="74"/>
      <c r="M34" t="s">
        <v>146</v>
      </c>
    </row>
    <row r="35" spans="1:13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3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3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3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3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3" ht="34">
      <c r="A40" s="6"/>
      <c r="C40" s="7" t="s">
        <v>27</v>
      </c>
      <c r="D40" s="27">
        <v>2</v>
      </c>
      <c r="E40" s="27">
        <f>D40/2</f>
        <v>1</v>
      </c>
      <c r="F40" s="119"/>
      <c r="G40" s="120"/>
      <c r="H40" s="119"/>
      <c r="I40" s="122"/>
      <c r="J40" s="100">
        <f>F40*D40+H40*E40</f>
        <v>0</v>
      </c>
      <c r="K40" s="100"/>
      <c r="L40" s="100"/>
    </row>
    <row r="41" spans="1:13" ht="1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0</v>
      </c>
      <c r="K41" s="74"/>
      <c r="L41" s="74"/>
    </row>
    <row r="42" spans="1:13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3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3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3" ht="42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3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3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/>
      <c r="J47" s="27">
        <f>G47*D47</f>
        <v>0</v>
      </c>
      <c r="K47" s="27">
        <f>H47*E47</f>
        <v>0</v>
      </c>
      <c r="L47" s="27">
        <f>I47*F47</f>
        <v>0</v>
      </c>
    </row>
    <row r="48" spans="1:13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0</v>
      </c>
      <c r="K51" s="69">
        <f t="shared" si="7"/>
        <v>0</v>
      </c>
      <c r="L51" s="69">
        <f>SUM(L47:L50)</f>
        <v>0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0</v>
      </c>
      <c r="K52" s="69">
        <f>MIN(30-L52,SUM(K47:K50))</f>
        <v>0</v>
      </c>
      <c r="L52" s="69">
        <f>MIN(15,SUM(L47:L50))</f>
        <v>0</v>
      </c>
    </row>
    <row r="53" spans="1:12" ht="1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0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2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2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0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2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0</v>
      </c>
      <c r="K189" s="69">
        <f t="shared" ref="K189" si="177">SUM(K148:K188)</f>
        <v>0</v>
      </c>
      <c r="L189" s="69">
        <f>SUM(L148:L188)</f>
        <v>0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0</v>
      </c>
    </row>
    <row r="191" spans="1:12" ht="1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0</v>
      </c>
      <c r="K191" s="74"/>
      <c r="L191" s="74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6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0</v>
      </c>
      <c r="K225" s="74"/>
      <c r="L225" s="74"/>
    </row>
    <row r="226" spans="1:15">
      <c r="A226" s="6"/>
    </row>
    <row r="227" spans="1:15" ht="19">
      <c r="A227" s="6"/>
      <c r="C227" s="78" t="s">
        <v>142</v>
      </c>
      <c r="D227" s="78"/>
      <c r="E227" s="78"/>
      <c r="F227" s="78"/>
      <c r="G227" s="78"/>
      <c r="H227" s="78"/>
      <c r="I227" s="79"/>
      <c r="J227" s="75" t="e">
        <f>J225+J98+J34+I21+J191+J53+J41+J136</f>
        <v>#VALUE!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2025-06-19T18:50:21Z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