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DB4548B5-7530-5C49-AF16-2F323B5C071F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<sst xmlns="http://schemas.openxmlformats.org/spreadsheetml/2006/main" count="302" uniqueCount="145">
  <si>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</si>
  <si>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</si>
  <si>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</si>
  <si>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</si>
  <si>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</si>
  <si>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</si>
  <si>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</si>
  <si>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</si>
  <si>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</si>
  <si>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</si>
  <si>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</si>
  <si>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</si>
  <si>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</si>
  <si>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</si>
  <si>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</si>
  <si>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</si>
  <si>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</si>
  <si>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</si>
  <si>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</si>
  <si>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</si>
  <si>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</si>
  <si>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</si>
  <si>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</si>
  <si>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</si>
  <si>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</si>
  <si>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</si>
  <si>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</si>
  <si>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</si>
  <si>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</si>
  <si>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</si>
  <si>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</si>
  <si>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</si>
  <si>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</si>
  <si>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</si>
  <si>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</si>
  <si>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</si>
  <si>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</si>
  <si>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</si>
  <si>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</si>
  <si>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</si>
  <si>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</si>
  <si>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</si>
  <si>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</si>
  <si>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</si>
  <si>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</si>
  <si>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</si>
  <si>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</si>
  <si>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</si>
  <si>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</si>
  <si>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</si>
  <si>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</si>
  <si>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</si>
  <si>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</si>
  <si>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</si>
  <si>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</si>
  <si>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</si>
  <si>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</si>
  <si>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</si>
  <si>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</si>
  <si>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</si>
  <si>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</si>
  <si>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</si>
  <si>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</si>
  <si>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</si>
  <si>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</si>
  <si>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</si>
  <si>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</si>
  <si>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</si>
  <si>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</si>
  <si>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</si>
  <si>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</si>
  <si>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</si>
  <si>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</si>
  <si>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</si>
  <si>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</si>
  <si>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</si>
  <si>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</si>
  <si>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</si>
  <si>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</si>
  <si>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</si>
  <si>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</si>
  <si>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</si>
  <si>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</si>
  <si>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</si>
  <si>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</si>
  <si>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</si>
  <si>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</si>
  <si>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</si>
  <si>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</si>
  <si>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</si>
  <si>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</si>
  <si>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</si>
  <si>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</si>
  <si>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</si>
  <si>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</si>
  <si>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</si>
  <si>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</si>
  <si>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</si>
  <si>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</si>
  <si>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</si>
  <si>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</si>
  <si>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</si>
  <si>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</si>
  <si>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</si>
  <si>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</si>
  <si>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</si>
  <si>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</si>
  <si>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</si>
  <si>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</si>
  <si>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</si>
  <si>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</si>
  <si>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</si>
  <si>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</si>
  <si>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</si>
  <si>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</si>
  <si>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</si>
  <si>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</si>
  <si>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</si>
  <si>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</si>
  <si>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</si>
  <si>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</si>
  <si>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</si>
  <si>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</si>
  <si>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</si>
  <si>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</si>
  <si>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</si>
  <si>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</si>
  <si>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</si>
  <si>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</si>
  <si>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</si>
  <si>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</si>
  <si>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</si>
  <si>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</si>
  <si>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</si>
  <si>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</si>
  <si>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</si>
  <si>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</si>
  <si>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</si>
  <si>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</si>
  <si>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</si>
  <si>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</si>
  <si>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</si>
  <si>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</si>
  <si>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</si>
  <si>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Amador Silva Luis Miguel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</si>
</sst>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18" zoomScaleNormal="100" zoomScaleSheetLayoutView="100" zoomScalePageLayoutView="140" workbookViewId="0">
      <selection activeCell="H50" sqref="H50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6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6">
      <c r="A17" s="6"/>
      <c r="C17" s="118" t="s">
        <v>16</v>
      </c>
      <c r="D17" s="119"/>
      <c r="E17" s="27">
        <v>30</v>
      </c>
      <c r="F17" s="27">
        <v>0</v>
      </c>
      <c r="G17" s="9"/>
      <c r="H17" s="9">
        <v>1</v>
      </c>
      <c r="I17" s="111">
        <f>MAX(G17*E17,H17*F17)</f>
        <v>0</v>
      </c>
      <c r="J17" s="111"/>
      <c r="K17" s="111"/>
      <c r="L17" s="111"/>
    </row>
    <row r="18" spans="1:12" ht="1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6">
      <c r="A19" s="6"/>
      <c r="C19" s="118" t="s">
        <v>18</v>
      </c>
      <c r="D19" s="119"/>
      <c r="E19" s="27">
        <v>100</v>
      </c>
      <c r="F19" s="27">
        <v>35</v>
      </c>
      <c r="G19" s="9"/>
      <c r="H19" s="9">
        <v>1</v>
      </c>
      <c r="I19" s="111">
        <f>MAX(G19*E19,H19*F19)</f>
        <v>35</v>
      </c>
      <c r="J19" s="111"/>
      <c r="K19" s="111"/>
      <c r="L19" s="111"/>
    </row>
    <row r="20" spans="1:12" ht="16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35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>
        <v>2</v>
      </c>
      <c r="I29" s="8"/>
      <c r="J29" s="27">
        <f t="shared" ref="J29:L31" si="1">G29*D29</f>
        <v>0</v>
      </c>
      <c r="K29" s="27">
        <f t="shared" si="1"/>
        <v>2.5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>
        <v>18</v>
      </c>
      <c r="I31" s="8">
        <v>8</v>
      </c>
      <c r="J31" s="27">
        <f t="shared" si="1"/>
        <v>0</v>
      </c>
      <c r="K31" s="27">
        <f t="shared" si="1"/>
        <v>22.5</v>
      </c>
      <c r="L31" s="27">
        <f t="shared" si="1"/>
        <v>5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25</v>
      </c>
      <c r="L32" s="68">
        <f>SUM(L29:L31)</f>
        <v>5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25</v>
      </c>
      <c r="L33" s="68">
        <f>MIN(37.5,SUM(L29:L31))</f>
        <v>5</v>
      </c>
    </row>
    <row r="34" spans="1:12" ht="1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30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23">
        <v>3</v>
      </c>
      <c r="G40" s="124"/>
      <c r="H40" s="123"/>
      <c r="I40" s="126"/>
      <c r="J40" s="132">
        <f>F40*D40+H40*E40</f>
        <v>6</v>
      </c>
      <c r="K40" s="132"/>
      <c r="L40" s="132"/>
    </row>
    <row r="41" spans="1:12" ht="1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6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2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v>20</v>
      </c>
      <c r="J47" s="27">
        <f>G47*D47</f>
        <v>0</v>
      </c>
      <c r="K47" s="27">
        <f>H47*E47</f>
        <v>0</v>
      </c>
      <c r="L47" s="27">
        <f>I47*F47</f>
        <v>0.25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>
        <v>6</v>
      </c>
      <c r="I50" s="11"/>
      <c r="J50" s="27">
        <f t="shared" si="4"/>
        <v>0</v>
      </c>
      <c r="K50" s="27">
        <f t="shared" si="5"/>
        <v>9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9</v>
      </c>
      <c r="L51" s="69">
        <f>SUM(L47:L50)</f>
        <v>0.25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9</v>
      </c>
      <c r="L52" s="69">
        <f>MIN(15,SUM(L47:L50))</f>
        <v>0.25</v>
      </c>
    </row>
    <row r="53" spans="1:12" ht="1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9.25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2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2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2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>
        <v>1</v>
      </c>
      <c r="I167" s="59"/>
      <c r="J167" s="37">
        <f t="shared" ref="J167:J169" si="145">G167*D167</f>
        <v>0</v>
      </c>
      <c r="K167" s="37">
        <f t="shared" ref="K167:K169" si="146">H167*E167</f>
        <v>0.125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>
        <v>1</v>
      </c>
      <c r="I168" s="60"/>
      <c r="J168" s="37">
        <f t="shared" si="145"/>
        <v>0</v>
      </c>
      <c r="K168" s="37">
        <f t="shared" si="146"/>
        <v>0.25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>
        <v>1</v>
      </c>
      <c r="I169" s="49"/>
      <c r="J169" s="37">
        <f t="shared" si="145"/>
        <v>0</v>
      </c>
      <c r="K169" s="37">
        <f t="shared" si="146"/>
        <v>0.375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0.75</v>
      </c>
      <c r="L189" s="69">
        <f>SUM(L148:L188)</f>
        <v>0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0.75</v>
      </c>
      <c r="L190" s="68">
        <f>MIN(32.5,SUM(L148:L188))</f>
        <v>0</v>
      </c>
    </row>
    <row r="191" spans="1:12" ht="1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0.75</v>
      </c>
      <c r="K191" s="71"/>
      <c r="L191" s="71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6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>
        <v>1</v>
      </c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0.125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>
        <v>1</v>
      </c>
      <c r="H214" s="11"/>
      <c r="I214" s="11"/>
      <c r="J214" s="37">
        <f t="shared" si="202"/>
        <v>1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>
        <v>1</v>
      </c>
      <c r="H216" s="43"/>
      <c r="I216" s="43"/>
      <c r="J216" s="58">
        <f t="shared" si="202"/>
        <v>1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2</v>
      </c>
      <c r="K223" s="69">
        <f t="shared" si="215"/>
        <v>0</v>
      </c>
      <c r="L223" s="69">
        <f>SUM(L199:L222)</f>
        <v>0.125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2</v>
      </c>
      <c r="K224" s="69">
        <f>MIN(30-L224,SUM(K199:K222))</f>
        <v>0</v>
      </c>
      <c r="L224" s="69">
        <f>MIN(15,SUM(L199:L222))</f>
        <v>0.125</v>
      </c>
    </row>
    <row r="225" spans="1:15" ht="1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2.125</v>
      </c>
      <c r="K225" s="71"/>
      <c r="L225" s="71"/>
    </row>
    <row r="226" spans="1:15">
      <c r="A226" s="6"/>
    </row>
    <row r="227" spans="1:15" ht="19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>
        <f>J225+J98+J34+I21+J191+J53+J41+J136</f>
        <v>83.125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2025-06-19T17:54:20Z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