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1" documentId="8_{9AE6C62C-A584-4483-B77C-5C6D8F48D2B9}" xr6:coauthVersionLast="47" xr6:coauthVersionMax="47" xr10:uidLastSave="{72119F38-7BF5-47A9-8056-14FCD6D9EF6D}"/>
  <bookViews>
    <workbookView xWindow="-120" yWindow="-120" windowWidth="29040" windowHeight="1572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<sst xmlns="http://schemas.openxmlformats.org/spreadsheetml/2006/main" count="301" uniqueCount="144">
  <si>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</si>
  <si>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</si>
  <si>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</si>
  <si>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</si>
  <si>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</si>
  <si>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</si>
  <si>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</si>
  <si>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</si>
  <si>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</si>
  <si>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</si>
  <si>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</si>
  <si>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</si>
  <si>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</si>
  <si>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</si>
  <si>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</si>
  <si>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</si>
  <si>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</si>
  <si>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</si>
  <si>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</si>
  <si>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</si>
  <si>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</si>
  <si>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</si>
  <si>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</si>
  <si>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</si>
  <si>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</si>
  <si>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</si>
  <si>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</si>
  <si>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</si>
  <si>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</si>
  <si>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</si>
  <si>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</si>
  <si>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</si>
  <si>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</si>
  <si>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</si>
  <si>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</si>
  <si>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</si>
  <si>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</si>
  <si>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</si>
  <si>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</si>
  <si>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</si>
  <si>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</si>
  <si>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</si>
  <si>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</si>
  <si>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</si>
  <si>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</si>
  <si>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</si>
  <si>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</si>
  <si>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</si>
  <si>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</si>
  <si>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</si>
  <si>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</si>
  <si>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</si>
  <si>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</si>
  <si>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</si>
  <si>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</si>
  <si>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</si>
  <si>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</si>
  <si>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</si>
  <si>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</si>
  <si>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</si>
  <si>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</si>
  <si>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</si>
  <si>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</si>
  <si>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</si>
  <si>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</si>
  <si>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</si>
  <si>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</si>
  <si>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</si>
  <si>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</si>
  <si>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</si>
  <si>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</si>
  <si>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</si>
  <si>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</si>
  <si>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</si>
  <si>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</si>
  <si>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</si>
  <si>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</si>
  <si>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</si>
  <si>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</si>
  <si>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</si>
  <si>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</si>
  <si>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</si>
  <si>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</si>
  <si>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</si>
  <si>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</si>
  <si>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</si>
  <si>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</si>
  <si>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</si>
  <si>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</si>
  <si>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</si>
  <si>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</si>
  <si>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</si>
  <si>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</si>
  <si>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</si>
  <si>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</si>
  <si>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</si>
  <si>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</si>
  <si>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</si>
  <si>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</si>
  <si>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</si>
  <si>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</si>
  <si>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</si>
  <si>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</si>
  <si>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</si>
  <si>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</si>
  <si>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</si>
  <si>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</si>
  <si>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</si>
  <si>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</si>
  <si>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</si>
  <si>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</si>
  <si>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</si>
  <si>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</si>
  <si>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</si>
  <si>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</si>
  <si>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</si>
  <si>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</si>
  <si>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</si>
  <si>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</si>
  <si>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</si>
  <si>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</si>
  <si>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</si>
  <si>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</si>
  <si>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</si>
  <si>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</si>
  <si>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</si>
  <si>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</si>
  <si>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</si>
  <si>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</si>
  <si>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</si>
  <si>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</si>
  <si>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</si>
  <si>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</si>
  <si>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</si>
  <si>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</si>
  <si>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</si>
  <si>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</si>
  <si>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</si>
  <si>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</si>
  <si>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</si>
  <si>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</si>
  <si>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</si>
  <si>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</si>
  <si>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Leon Zarabia Eleazar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</si>
</sst>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zoomScaleNormal="100" zoomScaleSheetLayoutView="100" zoomScalePageLayoutView="140" workbookViewId="0">
      <selection activeCell="Q38" sqref="Q38"/>
    </sheetView>
  </sheetViews>
  <sheetFormatPr baseColWidth="10" defaultColWidth="11.42578125" defaultRowHeight="15"/>
  <cols>
    <col min="1" max="1" width="13.140625" customWidth="1"/>
    <col min="2" max="2" width="6.28515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.75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.75">
      <c r="A9" s="6"/>
      <c r="C9" s="3" t="s">
        <v>6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7</v>
      </c>
      <c r="D11" s="12"/>
      <c r="E11" s="139" t="s">
        <v>143</v>
      </c>
      <c r="F11" s="139"/>
      <c r="G11" s="139"/>
      <c r="H11" s="139"/>
      <c r="I11" s="139"/>
      <c r="J11" s="139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75">
      <c r="A17" s="6"/>
      <c r="C17" s="118" t="s">
        <v>16</v>
      </c>
      <c r="D17" s="119"/>
      <c r="E17" s="27">
        <v>30</v>
      </c>
      <c r="F17" s="27">
        <v>0</v>
      </c>
      <c r="G17" s="9"/>
      <c r="H17" s="9">
        <v>0</v>
      </c>
      <c r="I17" s="111">
        <f>MAX(G17*E17,H17*F17)</f>
        <v>0</v>
      </c>
      <c r="J17" s="111"/>
      <c r="K17" s="111"/>
      <c r="L17" s="111"/>
    </row>
    <row r="18" spans="1:12" ht="15.75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75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0</v>
      </c>
      <c r="I19" s="111">
        <f>MAX(G19*E19,H19*F19)</f>
        <v>0</v>
      </c>
      <c r="J19" s="111"/>
      <c r="K19" s="111"/>
      <c r="L19" s="111"/>
    </row>
    <row r="20" spans="1:12" ht="15.75">
      <c r="A20" s="6"/>
      <c r="C20" s="118" t="s">
        <v>19</v>
      </c>
      <c r="D20" s="119"/>
      <c r="E20" s="27">
        <v>200</v>
      </c>
      <c r="F20" s="27">
        <v>70</v>
      </c>
      <c r="G20" s="9"/>
      <c r="H20" s="9">
        <v>0</v>
      </c>
      <c r="I20" s="111">
        <f>MAX(G20*E20,H20*F20)</f>
        <v>0</v>
      </c>
      <c r="J20" s="111"/>
      <c r="K20" s="111"/>
      <c r="L20" s="111"/>
    </row>
    <row r="21" spans="1:12" ht="15.75">
      <c r="A21" s="6"/>
      <c r="C21" s="97" t="s">
        <v>20</v>
      </c>
      <c r="D21" s="98"/>
      <c r="E21" s="98"/>
      <c r="F21" s="98"/>
      <c r="G21" s="98"/>
      <c r="H21" s="99"/>
      <c r="I21" s="112" t="str">
        <f>IF(OR(G17=1,H17=1), MAX(I17:J20),"No cumple requisito")</f>
        <v>No cumple requisito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 ht="16.5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5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75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31.5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6.5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0</v>
      </c>
      <c r="L32" s="68">
        <f>SUM(L29:L31)</f>
        <v>0</v>
      </c>
    </row>
    <row r="33" spans="1:12" ht="16.5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0</v>
      </c>
      <c r="L33" s="68">
        <f>MIN(37.5,SUM(L29:L31))</f>
        <v>0</v>
      </c>
    </row>
    <row r="34" spans="1:12" ht="15.75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0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5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/>
      <c r="I40" s="126"/>
      <c r="J40" s="132">
        <f>F40*D40+H40*E40</f>
        <v>0</v>
      </c>
      <c r="K40" s="132"/>
      <c r="L40" s="132"/>
    </row>
    <row r="41" spans="1:12" ht="15.75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0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38.25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 ht="16.5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v>1</v>
      </c>
      <c r="J47" s="27">
        <f>G47*D47</f>
        <v>0</v>
      </c>
      <c r="K47" s="27">
        <f>H47*E47</f>
        <v>0</v>
      </c>
      <c r="L47" s="27">
        <f>I47*F47</f>
        <v>1.2500000000000001E-2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1.2500000000000001E-2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1.2500000000000001E-2</v>
      </c>
    </row>
    <row r="53" spans="1:12" ht="15.75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1.2500000000000001E-2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38.25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 ht="16.5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 ht="16.5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6.5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 ht="16.5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 ht="16.5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 ht="16.5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6.5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 ht="16.5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6.5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6.5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 ht="16.5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6.5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6.5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 ht="16.5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6.5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3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 ht="16.5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 ht="16.5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 ht="16.5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6.5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 ht="16.5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75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38.25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 ht="16.5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>
        <v>20</v>
      </c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0.5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 ht="16.5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6.5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6.5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 ht="16.5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>
        <v>2</v>
      </c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2</v>
      </c>
    </row>
    <row r="112" spans="1:12" ht="16.5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 ht="16.5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 ht="16.5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6.5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6.5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 ht="16.5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>
        <v>1</v>
      </c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0.5</v>
      </c>
    </row>
    <row r="121" spans="1:12" ht="16.5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 ht="16.5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 ht="16.5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6.5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 ht="16.5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6.5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 ht="16.5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 ht="16.5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6.5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6.5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3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3</v>
      </c>
    </row>
    <row r="136" spans="1:12" ht="15.75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3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38.25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 ht="16.5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 ht="16.5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 ht="16.5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 ht="16.5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 ht="16.5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ht="16.5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6.5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 ht="16.5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>
        <v>1</v>
      </c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1</v>
      </c>
    </row>
    <row r="152" spans="1:12" ht="16.5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>
        <v>2</v>
      </c>
      <c r="J152" s="46">
        <f t="shared" si="121"/>
        <v>0</v>
      </c>
      <c r="K152" s="46">
        <f t="shared" si="122"/>
        <v>0</v>
      </c>
      <c r="L152" s="46">
        <f t="shared" si="123"/>
        <v>4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 ht="16.5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>
        <v>1</v>
      </c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0.25</v>
      </c>
    </row>
    <row r="155" spans="1:12" ht="16.5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 ht="16.5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6.5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 ht="16.5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6.5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>
        <v>1</v>
      </c>
      <c r="J161" s="46">
        <f t="shared" si="136"/>
        <v>0</v>
      </c>
      <c r="K161" s="46">
        <f t="shared" si="137"/>
        <v>0</v>
      </c>
      <c r="L161" s="46">
        <f t="shared" si="138"/>
        <v>0.05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 ht="16.5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 ht="16.5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6.5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112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6.5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 ht="16.5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 ht="16.5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>
        <v>1</v>
      </c>
      <c r="J169" s="37">
        <f t="shared" si="145"/>
        <v>0</v>
      </c>
      <c r="K169" s="37">
        <f t="shared" si="146"/>
        <v>0</v>
      </c>
      <c r="L169" s="37">
        <f t="shared" si="147"/>
        <v>0.1875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 ht="16.5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>
        <v>3</v>
      </c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7.5000000000000011E-2</v>
      </c>
    </row>
    <row r="172" spans="1:12" ht="16.5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 ht="16.5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 ht="16.5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6.5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 ht="16.5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6.5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 ht="16.5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6.5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 ht="16.5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6.5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 ht="33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</v>
      </c>
      <c r="L189" s="69">
        <f>SUM(L148:L188)</f>
        <v>5.5625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5.5625</v>
      </c>
    </row>
    <row r="191" spans="1:12" ht="15.75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5.5625</v>
      </c>
      <c r="K191" s="71"/>
      <c r="L191" s="71"/>
    </row>
    <row r="192" spans="1:12" ht="16.5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1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 ht="16.5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5" t="s">
        <v>129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132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3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 ht="16.5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6.5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6.5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 ht="16.5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 ht="16.5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 ht="16.5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 ht="16.5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6.5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 ht="16.5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75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</v>
      </c>
      <c r="K225" s="71"/>
      <c r="L225" s="71"/>
    </row>
    <row r="226" spans="1:15">
      <c r="A226" s="6"/>
    </row>
    <row r="227" spans="1:15" ht="18.75">
      <c r="A227" s="6"/>
      <c r="C227" s="143" t="s">
        <v>142</v>
      </c>
      <c r="D227" s="143"/>
      <c r="E227" s="143"/>
      <c r="F227" s="143"/>
      <c r="G227" s="143"/>
      <c r="H227" s="143"/>
      <c r="I227" s="144"/>
      <c r="J227" s="140" t="e">
        <f>J225+J98+J34+I21+J191+J53+J41+J136</f>
        <v>#VALUE!</v>
      </c>
      <c r="K227" s="141"/>
      <c r="L227" s="142"/>
    </row>
    <row r="237" spans="1:15">
      <c r="O237" s="26"/>
    </row>
  </sheetData>
  <mergeCells count="144"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2025-06-19T16:06:30Z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