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BED42B6C-C8F9-2042-8529-12D8F1D07974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<sst xmlns="http://schemas.openxmlformats.org/spreadsheetml/2006/main" count="303" uniqueCount="146">
  <si>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</si>
  <si>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</si>
  <si>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</si>
  <si>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</si>
  <si>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</si>
  <si>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</si>
  <si>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</si>
  <si>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</si>
  <si>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</si>
  <si>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</si>
  <si>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</si>
  <si>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</si>
  <si>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</si>
  <si>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</si>
  <si>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</si>
  <si>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</si>
  <si>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</si>
  <si>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</si>
  <si>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</si>
  <si>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</si>
  <si>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</si>
  <si>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</si>
  <si>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</si>
  <si>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</si>
  <si>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</si>
  <si>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</si>
  <si>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</si>
  <si>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</si>
  <si>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</si>
  <si>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</si>
  <si>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</si>
  <si>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</si>
  <si>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</si>
  <si>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</si>
  <si>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</si>
  <si>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</si>
  <si>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</si>
  <si>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</si>
  <si>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</si>
  <si>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</si>
  <si>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</si>
  <si>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</si>
  <si>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</si>
  <si>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</si>
  <si>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</si>
  <si>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</si>
  <si>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</si>
  <si>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</si>
  <si>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</si>
  <si>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</si>
  <si>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</si>
  <si>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</si>
  <si>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</si>
  <si>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</si>
  <si>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</si>
  <si>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</si>
  <si>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</si>
  <si>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</si>
  <si>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</si>
  <si>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</si>
  <si>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</si>
  <si>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</si>
  <si>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</si>
  <si>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</si>
  <si>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</si>
  <si>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</si>
  <si>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</si>
  <si>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</si>
  <si>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</si>
  <si>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</si>
  <si>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</si>
  <si>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</si>
  <si>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</si>
  <si>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</si>
  <si>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</si>
  <si>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</si>
  <si>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</si>
  <si>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</si>
  <si>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</si>
  <si>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</si>
  <si>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</si>
  <si>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</si>
  <si>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</si>
  <si>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</si>
  <si>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</si>
  <si>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</si>
  <si>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</si>
  <si>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</si>
  <si>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</si>
  <si>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</si>
  <si>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</si>
  <si>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</si>
  <si>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</si>
  <si>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</si>
  <si>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</si>
  <si>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</si>
  <si>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</si>
  <si>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</si>
  <si>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</si>
  <si>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</si>
  <si>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</si>
  <si>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</si>
  <si>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</si>
  <si>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</si>
  <si>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</si>
  <si>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</si>
  <si>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</si>
  <si>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</si>
  <si>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</si>
  <si>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</si>
  <si>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</si>
  <si>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</si>
  <si>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</si>
  <si>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</si>
  <si>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</si>
  <si>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</si>
  <si>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</si>
  <si>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</si>
  <si>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</si>
  <si>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</si>
  <si>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</si>
  <si>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</si>
  <si>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</si>
  <si>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</si>
  <si>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</si>
  <si>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</si>
  <si>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</si>
  <si>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</si>
  <si>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</si>
  <si>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</si>
  <si>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</si>
  <si>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</si>
  <si>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</si>
  <si>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</si>
  <si>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</si>
  <si>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</si>
  <si>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</si>
  <si>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</si>
  <si>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</si>
  <si>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</si>
  <si>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</si>
  <si>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</si>
  <si>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</si>
  <si>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</si>
  <si>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Robles Tamayo Carlos Manuel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</si>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</sst>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9" zoomScale="120" zoomScaleNormal="120" zoomScaleSheetLayoutView="100" zoomScalePageLayoutView="140" workbookViewId="0">
      <selection activeCell="M22" sqref="M22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6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3" ht="16">
      <c r="A17" s="6"/>
      <c r="C17" s="118" t="s">
        <v>16</v>
      </c>
      <c r="D17" s="119"/>
      <c r="E17" s="27">
        <v>30</v>
      </c>
      <c r="F17" s="27">
        <v>0</v>
      </c>
      <c r="G17" s="9"/>
      <c r="H17" s="9"/>
      <c r="I17" s="111">
        <f>MAX(G17*E17,H17*F17)</f>
        <v>0</v>
      </c>
      <c r="J17" s="111"/>
      <c r="K17" s="111"/>
      <c r="L17" s="111"/>
    </row>
    <row r="18" spans="1:13" ht="1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3" ht="16">
      <c r="A19" s="6"/>
      <c r="C19" s="118" t="s">
        <v>18</v>
      </c>
      <c r="D19" s="119"/>
      <c r="E19" s="27">
        <v>100</v>
      </c>
      <c r="F19" s="27">
        <v>35</v>
      </c>
      <c r="G19" s="9"/>
      <c r="H19" s="9"/>
      <c r="I19" s="111">
        <f>MAX(G19*E19,H19*F19)</f>
        <v>0</v>
      </c>
      <c r="J19" s="111"/>
      <c r="K19" s="111"/>
      <c r="L19" s="111"/>
    </row>
    <row r="20" spans="1:13" ht="1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3" ht="16">
      <c r="A21" s="6"/>
      <c r="C21" s="97" t="s">
        <v>20</v>
      </c>
      <c r="D21" s="98"/>
      <c r="E21" s="98"/>
      <c r="F21" s="98"/>
      <c r="G21" s="98"/>
      <c r="H21" s="99"/>
      <c r="I21" s="112" t="str">
        <f>IF(OR(G17=1,H17=1), MAX(I17:J20),"No cumple requisito")</f>
        <v>No cumple requisito</v>
      </c>
      <c r="J21" s="112"/>
      <c r="K21" s="112"/>
      <c r="L21" s="112"/>
      <c r="M21" t="s">
        <v>145</v>
      </c>
    </row>
    <row r="22" spans="1:13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3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3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3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3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3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3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3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3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3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3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2" ht="1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0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2" ht="1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2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0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0</v>
      </c>
    </row>
    <row r="53" spans="1:12" ht="1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0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2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2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2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</v>
      </c>
    </row>
    <row r="191" spans="1:12" ht="1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</v>
      </c>
      <c r="K191" s="71"/>
      <c r="L191" s="71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6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9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 t="e">
        <f>J225+J98+J34+I21+J191+J53+J41+J136</f>
        <v>#VALUE!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2025-06-19T19:31:21Z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