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40" documentId="8_{9DF7D0AA-A4B5-468E-8843-963988460400}" xr6:coauthVersionLast="47" xr6:coauthVersionMax="47" xr10:uidLastSave="{FCCDE713-9317-401B-813A-F1964F8D7363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5" i="1" l="1"/>
  <c r="I152" i="1"/>
  <c r="I154" i="1"/>
  <c r="I151" i="1"/>
  <c r="I47" i="1"/>
  <c r="I4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<sst xmlns="http://schemas.openxmlformats.org/spreadsheetml/2006/main" count="302" uniqueCount="145">
  <si>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</si>
  <si>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</si>
  <si>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</si>
  <si>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</si>
  <si>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</si>
  <si>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</si>
  <si>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</si>
  <si>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</si>
  <si>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</si>
  <si>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</si>
  <si>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</si>
  <si>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</si>
  <si>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</si>
  <si>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</si>
  <si>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</si>
  <si>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</si>
  <si>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</si>
  <si>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</si>
  <si>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</si>
  <si>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</si>
  <si>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</si>
  <si>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</si>
  <si>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</si>
  <si>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</si>
  <si>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</si>
  <si>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</si>
  <si>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</si>
  <si>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</si>
  <si>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</si>
  <si>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</si>
  <si>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</si>
  <si>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</si>
  <si>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</si>
  <si>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</si>
  <si>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</si>
  <si>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</si>
  <si>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</si>
  <si>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</si>
  <si>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</si>
  <si>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</si>
  <si>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</si>
  <si>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</si>
  <si>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</si>
  <si>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</si>
  <si>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</si>
  <si>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</si>
  <si>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</si>
  <si>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</si>
  <si>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</si>
  <si>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</si>
  <si>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</si>
  <si>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</si>
  <si>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</si>
  <si>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</si>
  <si>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</si>
  <si>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</si>
  <si>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</si>
  <si>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</si>
  <si>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</si>
  <si>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</si>
  <si>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</si>
  <si>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</si>
  <si>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</si>
  <si>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</si>
  <si>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</si>
  <si>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</si>
  <si>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</si>
  <si>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</si>
  <si>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</si>
  <si>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</si>
  <si>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</si>
  <si>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</si>
  <si>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</si>
  <si>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</si>
  <si>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</si>
  <si>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</si>
  <si>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</si>
  <si>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</si>
  <si>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</si>
  <si>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</si>
  <si>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</si>
  <si>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</si>
  <si>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</si>
  <si>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</si>
  <si>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</si>
  <si>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</si>
  <si>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</si>
  <si>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</si>
  <si>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</si>
  <si>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</si>
  <si>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</si>
  <si>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</si>
  <si>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</si>
  <si>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</si>
  <si>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</si>
  <si>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</si>
  <si>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</si>
  <si>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</si>
  <si>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</si>
  <si>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</si>
  <si>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</si>
  <si>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</si>
  <si>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</si>
  <si>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</si>
  <si>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</si>
  <si>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</si>
  <si>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</si>
  <si>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</si>
  <si>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</si>
  <si>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</si>
  <si>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</si>
  <si>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</si>
  <si>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</si>
  <si>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</si>
  <si>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</si>
  <si>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</si>
  <si>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</si>
  <si>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</si>
  <si>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</si>
  <si>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</si>
  <si>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</si>
  <si>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</si>
  <si>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</si>
  <si>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</si>
  <si>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</si>
  <si>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</si>
  <si>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</si>
  <si>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</si>
  <si>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</si>
  <si>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</si>
  <si>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</si>
  <si>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</si>
  <si>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</si>
  <si>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</si>
  <si>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</si>
  <si>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</si>
  <si>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</si>
  <si>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</si>
  <si>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</si>
  <si>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</si>
  <si>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</si>
  <si>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</si>
  <si>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</si>
  <si>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</si>
  <si>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Gastelum Acuña Sandra 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</si>
</sst>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I168" sqref="I168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/>
      <c r="H17" s="9">
        <v>1</v>
      </c>
      <c r="I17" s="73">
        <f>MAX(G17*E17,H17*F17)</f>
        <v>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/>
      <c r="H19" s="9">
        <v>1</v>
      </c>
      <c r="I19" s="73">
        <f>MAX(G19*E19,H19*F19)</f>
        <v>35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>
        <v>1</v>
      </c>
      <c r="I20" s="73">
        <f>MAX(G20*E20,H20*F20)</f>
        <v>70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70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1</v>
      </c>
      <c r="H30" s="8"/>
      <c r="I30" s="8">
        <v>2</v>
      </c>
      <c r="J30" s="27">
        <f t="shared" si="1"/>
        <v>5</v>
      </c>
      <c r="K30" s="27">
        <f t="shared" si="1"/>
        <v>0</v>
      </c>
      <c r="L30" s="27">
        <f t="shared" si="1"/>
        <v>2.5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5</v>
      </c>
      <c r="K32" s="68">
        <f t="shared" si="2"/>
        <v>0</v>
      </c>
      <c r="L32" s="68">
        <f>SUM(L29:L31)</f>
        <v>2.5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5</v>
      </c>
      <c r="K33" s="68">
        <f>MIN(75-L33,SUM(K29:K31))</f>
        <v>0</v>
      </c>
      <c r="L33" s="68">
        <f>MIN(37.5,SUM(L29:L31))</f>
        <v>2.5</v>
      </c>
    </row>
    <row r="34" spans="1:12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7.5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19">
        <v>1</v>
      </c>
      <c r="G40" s="120"/>
      <c r="H40" s="119">
        <v>2</v>
      </c>
      <c r="I40" s="122"/>
      <c r="J40" s="100">
        <f>F40*D40+H40*E40</f>
        <v>4</v>
      </c>
      <c r="K40" s="100"/>
      <c r="L40" s="100"/>
    </row>
    <row r="41" spans="1:12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4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40+40+40+40+20+40</f>
        <v>220</v>
      </c>
      <c r="J47" s="27">
        <f>G47*D47</f>
        <v>0</v>
      </c>
      <c r="K47" s="27">
        <f>H47*E47</f>
        <v>0</v>
      </c>
      <c r="L47" s="27">
        <f>I47*F47</f>
        <v>2.75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50+20</f>
        <v>70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0.70000000000000007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0</v>
      </c>
      <c r="L51" s="69">
        <f>SUM(L47:L50)</f>
        <v>3.45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0</v>
      </c>
      <c r="L52" s="69">
        <f>MIN(15,SUM(L47:L50))</f>
        <v>3.45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3.45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>
        <f>1</f>
        <v>1</v>
      </c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1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f>1+1+1+1+1+1+1+1+1+1+1</f>
        <v>11</v>
      </c>
      <c r="J152" s="46">
        <f t="shared" si="121"/>
        <v>0</v>
      </c>
      <c r="K152" s="46">
        <f t="shared" si="122"/>
        <v>0</v>
      </c>
      <c r="L152" s="46">
        <f t="shared" si="123"/>
        <v>22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>
        <f>1</f>
        <v>1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0.25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>
        <f>1+1+1+1+1</f>
        <v>5</v>
      </c>
      <c r="J155" s="46">
        <f t="shared" si="126"/>
        <v>0</v>
      </c>
      <c r="K155" s="46">
        <f t="shared" si="127"/>
        <v>0</v>
      </c>
      <c r="L155" s="46">
        <f t="shared" si="128"/>
        <v>2.5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ref="L161" si="138">I161*F161</f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149">
        <v>6</v>
      </c>
      <c r="J168" s="37">
        <f t="shared" si="145"/>
        <v>0</v>
      </c>
      <c r="K168" s="37">
        <f t="shared" si="146"/>
        <v>0</v>
      </c>
      <c r="L168" s="37">
        <f>I168*F168</f>
        <v>0.75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2</v>
      </c>
      <c r="J172" s="37">
        <f t="shared" si="150"/>
        <v>0</v>
      </c>
      <c r="K172" s="37">
        <f t="shared" si="151"/>
        <v>0</v>
      </c>
      <c r="L172" s="37">
        <f t="shared" si="152"/>
        <v>0.1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0</v>
      </c>
      <c r="L189" s="69">
        <f>SUM(L148:L188)</f>
        <v>26.6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26.6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26.6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111.55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disablePrompts="1"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2025-06-19T20:12:59Z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