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2" documentId="8_{2E0AD2B6-69D5-4B4F-B2A1-E003D3F5342D}" xr6:coauthVersionLast="47" xr6:coauthVersionMax="47" xr10:uidLastSave="{00BAF157-80B3-48D8-853C-588BBA9703FF}"/>
  <bookViews>
    <workbookView xWindow="-120" yWindow="-120" windowWidth="20730" windowHeight="1116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I48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<sst xmlns="http://schemas.openxmlformats.org/spreadsheetml/2006/main" count="301" uniqueCount="144">
  <si>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</si>
  <si>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</si>
  <si>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</si>
  <si>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</si>
  <si>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</si>
  <si>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</si>
  <si>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</si>
  <si>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</si>
  <si>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</si>
  <si>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</si>
  <si>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</si>
  <si>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</si>
  <si>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</si>
  <si>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</si>
  <si>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</si>
  <si>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</si>
  <si>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</si>
  <si>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</si>
  <si>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</si>
  <si>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</si>
  <si>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</si>
  <si>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</si>
  <si>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</si>
  <si>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</si>
  <si>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</si>
  <si>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</si>
  <si>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</si>
  <si>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</si>
  <si>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</si>
  <si>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</si>
  <si>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</si>
  <si>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</si>
  <si>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</si>
  <si>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</si>
  <si>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</si>
  <si>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</si>
  <si>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</si>
  <si>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</si>
  <si>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</si>
  <si>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</si>
  <si>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</si>
  <si>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</si>
  <si>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</si>
  <si>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</si>
  <si>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</si>
  <si>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</si>
  <si>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</si>
  <si>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</si>
  <si>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</si>
  <si>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</si>
  <si>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</si>
  <si>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</si>
  <si>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</si>
  <si>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</si>
  <si>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</si>
  <si>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</si>
  <si>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</si>
  <si>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</si>
  <si>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</si>
  <si>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</si>
  <si>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</si>
  <si>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</si>
  <si>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</si>
  <si>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</si>
  <si>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</si>
  <si>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</si>
  <si>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</si>
  <si>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</si>
  <si>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</si>
  <si>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</si>
  <si>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</si>
  <si>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</si>
  <si>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</si>
  <si>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</si>
  <si>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</si>
  <si>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</si>
  <si>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</si>
  <si>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</si>
  <si>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</si>
  <si>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</si>
  <si>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</si>
  <si>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</si>
  <si>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</si>
  <si>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</si>
  <si>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</si>
  <si>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</si>
  <si>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</si>
  <si>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</si>
  <si>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</si>
  <si>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</si>
  <si>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</si>
  <si>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</si>
  <si>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</si>
  <si>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</si>
  <si>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</si>
  <si>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</si>
  <si>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</si>
  <si>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</si>
  <si>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</si>
  <si>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</si>
  <si>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</si>
  <si>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</si>
  <si>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</si>
  <si>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</si>
  <si>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</si>
  <si>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</si>
  <si>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</si>
  <si>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</si>
  <si>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</si>
  <si>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</si>
  <si>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</si>
  <si>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</si>
  <si>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</si>
  <si>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</si>
  <si>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</si>
  <si>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</si>
  <si>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</si>
  <si>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</si>
  <si>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</si>
  <si>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</si>
  <si>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</si>
  <si>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</si>
  <si>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</si>
  <si>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</si>
  <si>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</si>
  <si>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</si>
  <si>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</si>
  <si>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</si>
  <si>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</si>
  <si>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</si>
  <si>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</si>
  <si>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</si>
  <si>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</si>
  <si>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</si>
  <si>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</si>
  <si>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</si>
  <si>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</si>
  <si>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</si>
  <si>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</si>
  <si>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</si>
  <si>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</si>
  <si>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</si>
  <si>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</si>
  <si>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PINEDA LEON ANTOLIN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</si>
</sst>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16" zoomScaleNormal="100" zoomScaleSheetLayoutView="100" zoomScalePageLayoutView="140" workbookViewId="0">
      <selection activeCell="P228" sqref="P228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139" t="s">
        <v>143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75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5.75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5.75">
      <c r="A20" s="6"/>
      <c r="C20" s="118" t="s">
        <v>19</v>
      </c>
      <c r="D20" s="119"/>
      <c r="E20" s="27">
        <v>200</v>
      </c>
      <c r="F20" s="27">
        <v>70</v>
      </c>
      <c r="G20" s="9"/>
      <c r="H20" s="9">
        <v>1</v>
      </c>
      <c r="I20" s="111">
        <f>MAX(G20*E20,H20*F20)</f>
        <v>70</v>
      </c>
      <c r="J20" s="111"/>
      <c r="K20" s="111"/>
      <c r="L20" s="111"/>
    </row>
    <row r="21" spans="1:12" ht="15.75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70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10</v>
      </c>
      <c r="H30" s="8">
        <v>18</v>
      </c>
      <c r="I30" s="8"/>
      <c r="J30" s="27">
        <f t="shared" si="1"/>
        <v>50</v>
      </c>
      <c r="K30" s="27">
        <f t="shared" si="1"/>
        <v>45</v>
      </c>
      <c r="L30" s="27">
        <f t="shared" si="1"/>
        <v>0</v>
      </c>
    </row>
    <row r="31" spans="1:12" ht="31.5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50</v>
      </c>
      <c r="K32" s="68">
        <f t="shared" si="2"/>
        <v>45</v>
      </c>
      <c r="L32" s="68">
        <f>SUM(L29:L31)</f>
        <v>0</v>
      </c>
    </row>
    <row r="33" spans="1:12" ht="16.5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50</v>
      </c>
      <c r="K33" s="68">
        <f>MIN(75-L33,SUM(K29:K31))</f>
        <v>45</v>
      </c>
      <c r="L33" s="68">
        <f>MIN(37.5,SUM(L29:L31))</f>
        <v>0</v>
      </c>
    </row>
    <row r="34" spans="1:12" ht="15.75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95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>
        <v>26</v>
      </c>
      <c r="I40" s="126"/>
      <c r="J40" s="132">
        <f>F40*D40+H40*E40</f>
        <v>26</v>
      </c>
      <c r="K40" s="132"/>
      <c r="L40" s="132"/>
    </row>
    <row r="41" spans="1:12" ht="15.75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26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 ht="16.5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>
        <v>30</v>
      </c>
      <c r="H47" s="11">
        <v>30</v>
      </c>
      <c r="I47" s="11">
        <f>30+20+20+20+20+20+20+20+20+30</f>
        <v>220</v>
      </c>
      <c r="J47" s="27">
        <f>G47*D47</f>
        <v>1.5</v>
      </c>
      <c r="K47" s="27">
        <f>H47*E47</f>
        <v>0.75</v>
      </c>
      <c r="L47" s="27">
        <f>I47*F47</f>
        <v>2.75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20+20+0</f>
        <v>40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0.4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1.5</v>
      </c>
      <c r="K51" s="69">
        <f t="shared" si="7"/>
        <v>0.75</v>
      </c>
      <c r="L51" s="69">
        <f>SUM(L47:L50)</f>
        <v>3.15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1.5</v>
      </c>
      <c r="K52" s="69">
        <f>MIN(30-L52,SUM(K47:K50))</f>
        <v>0.75</v>
      </c>
      <c r="L52" s="69">
        <f>MIN(15,SUM(L47:L50))</f>
        <v>3.15</v>
      </c>
    </row>
    <row r="53" spans="1:12" ht="15.75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5.4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 ht="16.5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>
        <v>40</v>
      </c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1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1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1</v>
      </c>
    </row>
    <row r="98" spans="1:12" ht="15.75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1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 ht="16.5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>
        <v>2</v>
      </c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2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>
        <v>1</v>
      </c>
      <c r="J112" s="27">
        <f t="shared" si="85"/>
        <v>0</v>
      </c>
      <c r="K112" s="27">
        <f t="shared" si="86"/>
        <v>0</v>
      </c>
      <c r="L112" s="27">
        <f t="shared" si="87"/>
        <v>2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>
        <v>2</v>
      </c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0.25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4.25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4.25</v>
      </c>
    </row>
    <row r="136" spans="1:12" ht="15.75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4.25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 ht="16.5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 ht="16.5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>
        <v>11</v>
      </c>
      <c r="J155" s="46">
        <f t="shared" si="126"/>
        <v>0</v>
      </c>
      <c r="K155" s="46">
        <f t="shared" si="127"/>
        <v>0</v>
      </c>
      <c r="L155" s="46">
        <f t="shared" si="128"/>
        <v>5.5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v>2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0.125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>
        <v>10</v>
      </c>
      <c r="J168" s="37">
        <f t="shared" si="145"/>
        <v>0</v>
      </c>
      <c r="K168" s="37">
        <f t="shared" si="146"/>
        <v>0</v>
      </c>
      <c r="L168" s="37">
        <f t="shared" si="147"/>
        <v>1.25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>
        <v>13</v>
      </c>
      <c r="J169" s="37">
        <f t="shared" si="145"/>
        <v>0</v>
      </c>
      <c r="K169" s="37">
        <f t="shared" si="146"/>
        <v>0</v>
      </c>
      <c r="L169" s="37">
        <f t="shared" si="147"/>
        <v>2.4375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v>4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0.1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v>5</v>
      </c>
      <c r="J172" s="37">
        <f t="shared" si="150"/>
        <v>0</v>
      </c>
      <c r="K172" s="37">
        <f t="shared" si="151"/>
        <v>0</v>
      </c>
      <c r="L172" s="37">
        <f t="shared" si="152"/>
        <v>0.25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>
        <v>1</v>
      </c>
      <c r="J179" s="37">
        <f t="shared" si="160"/>
        <v>0</v>
      </c>
      <c r="K179" s="37">
        <f t="shared" si="161"/>
        <v>0</v>
      </c>
      <c r="L179" s="37">
        <f t="shared" si="162"/>
        <v>0.75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>
        <v>1</v>
      </c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0.5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10.9125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10.9125</v>
      </c>
    </row>
    <row r="191" spans="1:12" ht="15.75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10.9125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 ht="16.5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>
        <v>2</v>
      </c>
      <c r="I213" s="67"/>
      <c r="J213" s="38">
        <f t="shared" ref="J213:J216" si="202">G213*D213</f>
        <v>0</v>
      </c>
      <c r="K213" s="38">
        <f t="shared" ref="K213:K216" si="203">H213*E213</f>
        <v>0.5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>
        <v>1</v>
      </c>
      <c r="I214" s="11"/>
      <c r="J214" s="37">
        <f t="shared" si="202"/>
        <v>0</v>
      </c>
      <c r="K214" s="37">
        <f t="shared" si="203"/>
        <v>0.5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1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1</v>
      </c>
      <c r="L224" s="69">
        <f>MIN(15,SUM(L199:L222))</f>
        <v>0</v>
      </c>
    </row>
    <row r="225" spans="1:15" ht="15.75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1</v>
      </c>
      <c r="K225" s="71"/>
      <c r="L225" s="71"/>
    </row>
    <row r="226" spans="1:15">
      <c r="A226" s="6"/>
    </row>
    <row r="227" spans="1:15" ht="18.75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213.5625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2025-06-19T20:15:04Z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