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45" documentId="8_{80E76E98-7F78-4760-8A47-86E7762EE9A1}" xr6:coauthVersionLast="47" xr6:coauthVersionMax="47" xr10:uidLastSave="{B352C65C-D9CE-4517-BE9F-6A26921828B0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I48" i="1"/>
  <c r="H214" i="1"/>
  <c r="G165" i="1"/>
  <c r="G169" i="1"/>
  <c r="G168" i="1"/>
  <c r="H168" i="1"/>
  <c r="G47" i="1"/>
  <c r="H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<sst xmlns="http://schemas.openxmlformats.org/spreadsheetml/2006/main" count="303" uniqueCount="146">
  <si>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</si>
  <si>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</si>
  <si>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</si>
  <si>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</si>
  <si>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</si>
  <si>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</si>
  <si>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</si>
  <si>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</si>
  <si>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</si>
  <si>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</si>
  <si>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</si>
  <si>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</si>
  <si>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</si>
  <si>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</si>
  <si>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</si>
  <si>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</si>
  <si>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</si>
  <si>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</si>
  <si>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</si>
  <si>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</si>
  <si>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</si>
  <si>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</si>
  <si>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</si>
  <si>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</si>
  <si>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</si>
  <si>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</si>
  <si>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</si>
  <si>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</si>
  <si>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</si>
  <si>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</si>
  <si>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</si>
  <si>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</si>
  <si>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</si>
  <si>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</si>
  <si>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</si>
  <si>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</si>
  <si>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</si>
  <si>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</si>
  <si>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</si>
  <si>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</si>
  <si>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</si>
  <si>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</si>
  <si>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</si>
  <si>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</si>
  <si>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</si>
  <si>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</si>
  <si>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</si>
  <si>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</si>
  <si>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</si>
  <si>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</si>
  <si>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</si>
  <si>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</si>
  <si>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</si>
  <si>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</si>
  <si>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</si>
  <si>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</si>
  <si>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</si>
  <si>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</si>
  <si>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</si>
  <si>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</si>
  <si>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</si>
  <si>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</si>
  <si>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</si>
  <si>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</si>
  <si>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</si>
  <si>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</si>
  <si>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</si>
  <si>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</si>
  <si>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</si>
  <si>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</si>
  <si>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</si>
  <si>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</si>
  <si>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</si>
  <si>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</si>
  <si>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</si>
  <si>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</si>
  <si>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</si>
  <si>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</si>
  <si>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</si>
  <si>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</si>
  <si>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</si>
  <si>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</si>
  <si>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</si>
  <si>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</si>
  <si>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</si>
  <si>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</si>
  <si>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</si>
  <si>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</si>
  <si>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</si>
  <si>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</si>
  <si>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</si>
  <si>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</si>
  <si>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</si>
  <si>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</si>
  <si>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</si>
  <si>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</si>
  <si>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</si>
  <si>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</si>
  <si>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</si>
  <si>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</si>
  <si>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</si>
  <si>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</si>
  <si>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</si>
  <si>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</si>
  <si>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</si>
  <si>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</si>
  <si>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</si>
  <si>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</si>
  <si>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</si>
  <si>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</si>
  <si>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</si>
  <si>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</si>
  <si>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</si>
  <si>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</si>
  <si>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</si>
  <si>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</si>
  <si>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</si>
  <si>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</si>
  <si>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</si>
  <si>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</si>
  <si>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</si>
  <si>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</si>
  <si>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</si>
  <si>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</si>
  <si>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</si>
  <si>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</si>
  <si>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</si>
  <si>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</si>
  <si>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</si>
  <si>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</si>
  <si>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</si>
  <si>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</si>
  <si>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</si>
  <si>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</si>
  <si>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</si>
  <si>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</si>
  <si>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</si>
  <si>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</si>
  <si>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</si>
  <si>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</si>
  <si>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</si>
  <si>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</si>
  <si>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</si>
  <si>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</si>
  <si>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Caraveo Balderas Luis Alfonso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</si>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</sst>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3" zoomScaleNormal="100" zoomScaleSheetLayoutView="100" zoomScalePageLayoutView="140" workbookViewId="0">
      <selection activeCell="G18" sqref="G18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  <c r="H1" t="s">
        <v>145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>
        <v>1</v>
      </c>
      <c r="H17" s="9"/>
      <c r="I17" s="73">
        <f>MAX(G17*E17,H17*F17)</f>
        <v>30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>
        <v>0</v>
      </c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>
        <v>1</v>
      </c>
      <c r="H19" s="9"/>
      <c r="I19" s="73">
        <f>MAX(G19*E19,H19*F19)</f>
        <v>100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100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>
        <v>6</v>
      </c>
      <c r="H29" s="8"/>
      <c r="I29" s="8"/>
      <c r="J29" s="27">
        <f t="shared" ref="J29:L31" si="1">G29*D29</f>
        <v>15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2</v>
      </c>
      <c r="H30" s="8">
        <v>1</v>
      </c>
      <c r="I30" s="8"/>
      <c r="J30" s="27">
        <f t="shared" si="1"/>
        <v>10</v>
      </c>
      <c r="K30" s="27">
        <f t="shared" si="1"/>
        <v>2.5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25</v>
      </c>
      <c r="K32" s="68">
        <f t="shared" si="2"/>
        <v>2.5</v>
      </c>
      <c r="L32" s="68">
        <f>SUM(L29:L31)</f>
        <v>0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25</v>
      </c>
      <c r="K33" s="68">
        <f>MIN(75-L33,SUM(K29:K31))</f>
        <v>2.5</v>
      </c>
      <c r="L33" s="68">
        <f>MIN(37.5,SUM(L29:L31))</f>
        <v>0</v>
      </c>
    </row>
    <row r="34" spans="1:12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27.5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19">
        <v>3</v>
      </c>
      <c r="G40" s="120"/>
      <c r="H40" s="119"/>
      <c r="I40" s="122"/>
      <c r="J40" s="100">
        <f>F40*D40+H40*E40</f>
        <v>6</v>
      </c>
      <c r="K40" s="100"/>
      <c r="L40" s="100"/>
    </row>
    <row r="41" spans="1:12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6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f>150+6+6</f>
        <v>162</v>
      </c>
      <c r="H47" s="11">
        <f>6</f>
        <v>6</v>
      </c>
      <c r="I47" s="11"/>
      <c r="J47" s="27">
        <f>G47*D47</f>
        <v>8.1</v>
      </c>
      <c r="K47" s="27">
        <f>H47*E47</f>
        <v>0.15000000000000002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20+40+20+50+40+50+20+20</f>
        <v>260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2.6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>
        <f>5+2</f>
        <v>7</v>
      </c>
      <c r="H50" s="11">
        <v>12</v>
      </c>
      <c r="I50" s="11"/>
      <c r="J50" s="27">
        <f t="shared" si="4"/>
        <v>21</v>
      </c>
      <c r="K50" s="27">
        <f t="shared" si="5"/>
        <v>18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29.1</v>
      </c>
      <c r="K51" s="69">
        <f t="shared" si="7"/>
        <v>18.149999999999999</v>
      </c>
      <c r="L51" s="69">
        <f>SUM(L47:L50)</f>
        <v>2.6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29.1</v>
      </c>
      <c r="K52" s="69">
        <f>MIN(30-L52,SUM(K47:K50))</f>
        <v>18.149999999999999</v>
      </c>
      <c r="L52" s="69">
        <f>MIN(15,SUM(L47:L50))</f>
        <v>2.6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49.85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>
        <v>2</v>
      </c>
      <c r="I126" s="43"/>
      <c r="J126" s="36">
        <f t="shared" si="100"/>
        <v>0</v>
      </c>
      <c r="K126" s="36">
        <f t="shared" si="101"/>
        <v>0.5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0.5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0.5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0.5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>
        <f>1</f>
        <v>1</v>
      </c>
      <c r="H165" s="11"/>
      <c r="I165" s="11"/>
      <c r="J165" s="46">
        <f t="shared" si="141"/>
        <v>1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>
        <f>1</f>
        <v>1</v>
      </c>
      <c r="H168" s="60">
        <f>1+1</f>
        <v>2</v>
      </c>
      <c r="I168" s="60"/>
      <c r="J168" s="37">
        <f t="shared" si="145"/>
        <v>0.5</v>
      </c>
      <c r="K168" s="37">
        <f t="shared" si="146"/>
        <v>0.5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>
        <f>1+1+1</f>
        <v>3</v>
      </c>
      <c r="H169" s="49"/>
      <c r="I169" s="49"/>
      <c r="J169" s="37">
        <f t="shared" si="145"/>
        <v>2.25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3.75</v>
      </c>
      <c r="K189" s="69">
        <f t="shared" ref="K189" si="177">SUM(K148:K188)</f>
        <v>0.5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3.75</v>
      </c>
      <c r="K190" s="68">
        <f>MIN(65-L190,SUM(K148:K188))</f>
        <v>0.5</v>
      </c>
      <c r="L190" s="68">
        <f>MIN(32.5,SUM(L148:L188))</f>
        <v>0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4.25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>
        <f>1+1+1</f>
        <v>3</v>
      </c>
      <c r="I214" s="11"/>
      <c r="J214" s="37">
        <f t="shared" si="202"/>
        <v>0</v>
      </c>
      <c r="K214" s="37">
        <f t="shared" si="203"/>
        <v>1.5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1.5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1.5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1.5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189.6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