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34" documentId="8_{4D49E43D-37AC-4C6F-8D0E-FDE3F5F223D2}" xr6:coauthVersionLast="47" xr6:coauthVersionMax="47" xr10:uidLastSave="{EE90127D-5CB7-451F-A504-A77098D9E4B5}"/>
  <bookViews>
    <workbookView xWindow="-108" yWindow="-108" windowWidth="23256" windowHeight="1257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173" i="1"/>
  <c r="I47" i="1"/>
  <c r="H47" i="1"/>
  <c r="G30" i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<sst xmlns="http://schemas.openxmlformats.org/spreadsheetml/2006/main" count="302" uniqueCount="145">
  <si>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</si>
  <si>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</si>
  <si>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</si>
  <si>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</si>
  <si>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</si>
  <si>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</si>
  <si>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</si>
  <si>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</si>
  <si>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</si>
  <si>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</si>
  <si>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</si>
  <si>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</si>
  <si>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</si>
  <si>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</si>
  <si>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</si>
  <si>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</si>
  <si>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</si>
  <si>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</si>
  <si>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</si>
  <si>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</si>
  <si>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</si>
  <si>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</si>
  <si>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</si>
  <si>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</si>
  <si>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</si>
  <si>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</si>
  <si>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</si>
  <si>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</si>
  <si>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</si>
  <si>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</si>
  <si>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</si>
  <si>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</si>
  <si>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</si>
  <si>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</si>
  <si>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</si>
  <si>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</si>
  <si>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</si>
  <si>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</si>
  <si>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</si>
  <si>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</si>
  <si>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</si>
  <si>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</si>
  <si>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</si>
  <si>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</si>
  <si>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</si>
  <si>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</si>
  <si>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</si>
  <si>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</si>
  <si>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</si>
  <si>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</si>
  <si>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</si>
  <si>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</si>
  <si>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</si>
  <si>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</si>
  <si>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</si>
  <si>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</si>
  <si>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</si>
  <si>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</si>
  <si>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</si>
  <si>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</si>
  <si>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</si>
  <si>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</si>
  <si>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</si>
  <si>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</si>
  <si>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</si>
  <si>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</si>
  <si>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</si>
  <si>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</si>
  <si>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</si>
  <si>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</si>
  <si>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</si>
  <si>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</si>
  <si>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</si>
  <si>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</si>
  <si>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</si>
  <si>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</si>
  <si>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</si>
  <si>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</si>
  <si>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</si>
  <si>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</si>
  <si>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</si>
  <si>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</si>
  <si>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</si>
  <si>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</si>
  <si>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</si>
  <si>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</si>
  <si>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</si>
  <si>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</si>
  <si>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</si>
  <si>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</si>
  <si>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</si>
  <si>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</si>
  <si>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</si>
  <si>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</si>
  <si>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</si>
  <si>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</si>
  <si>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</si>
  <si>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</si>
  <si>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</si>
  <si>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</si>
  <si>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</si>
  <si>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</si>
  <si>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</si>
  <si>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</si>
  <si>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</si>
  <si>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</si>
  <si>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</si>
  <si>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</si>
  <si>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</si>
  <si>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</si>
  <si>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</si>
  <si>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</si>
  <si>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</si>
  <si>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</si>
  <si>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</si>
  <si>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</si>
  <si>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</si>
  <si>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</si>
  <si>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</si>
  <si>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</si>
  <si>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</si>
  <si>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</si>
  <si>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</si>
  <si>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</si>
  <si>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</si>
  <si>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</si>
  <si>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</si>
  <si>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</si>
  <si>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</si>
  <si>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</si>
  <si>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</si>
  <si>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</si>
  <si>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</si>
  <si>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</si>
  <si>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</si>
  <si>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</si>
  <si>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</si>
  <si>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</si>
  <si>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</si>
  <si>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</si>
  <si>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</si>
  <si>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</si>
  <si>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</si>
  <si>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Ruvalcaba Manzo Sayra Guadalupe</t>
  </si>
  <si>
    <t>Probabilidad y Estadística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</si>
</sst>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08" zoomScaleNormal="100" zoomScaleSheetLayoutView="100" zoomScalePageLayoutView="140" workbookViewId="0">
      <selection activeCell="C229" sqref="C229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144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143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6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5.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6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5.6">
      <c r="A20" s="6"/>
      <c r="C20" s="118" t="s">
        <v>19</v>
      </c>
      <c r="D20" s="119"/>
      <c r="E20" s="27">
        <v>200</v>
      </c>
      <c r="F20" s="27">
        <v>70</v>
      </c>
      <c r="G20" s="9"/>
      <c r="H20" s="9">
        <v>1</v>
      </c>
      <c r="I20" s="111">
        <f>MAX(G20*E20,H20*F20)</f>
        <v>70</v>
      </c>
      <c r="J20" s="111"/>
      <c r="K20" s="111"/>
      <c r="L20" s="111"/>
    </row>
    <row r="21" spans="1:12" ht="15.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70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>
        <v>1.5</v>
      </c>
      <c r="H29" s="8"/>
      <c r="I29" s="8"/>
      <c r="J29" s="27">
        <f t="shared" ref="J29:L31" si="1">G29*D29</f>
        <v>3.75</v>
      </c>
      <c r="K29" s="27">
        <f t="shared" si="1"/>
        <v>0</v>
      </c>
      <c r="L29" s="27">
        <f t="shared" si="1"/>
        <v>0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f>1+1</f>
        <v>2</v>
      </c>
      <c r="H30" s="8"/>
      <c r="I30" s="8">
        <v>2</v>
      </c>
      <c r="J30" s="27">
        <f t="shared" si="1"/>
        <v>10</v>
      </c>
      <c r="K30" s="27">
        <f t="shared" si="1"/>
        <v>0</v>
      </c>
      <c r="L30" s="27">
        <f t="shared" si="1"/>
        <v>2.5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>
        <v>4</v>
      </c>
      <c r="J31" s="27">
        <f t="shared" si="1"/>
        <v>0</v>
      </c>
      <c r="K31" s="27">
        <f t="shared" si="1"/>
        <v>0</v>
      </c>
      <c r="L31" s="27">
        <f t="shared" si="1"/>
        <v>2.5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13.75</v>
      </c>
      <c r="K32" s="68">
        <f t="shared" si="2"/>
        <v>0</v>
      </c>
      <c r="L32" s="68">
        <f>SUM(L29:L31)</f>
        <v>5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13.75</v>
      </c>
      <c r="K33" s="68">
        <f>MIN(75-L33,SUM(K29:K31))</f>
        <v>0</v>
      </c>
      <c r="L33" s="68">
        <f>MIN(37.5,SUM(L29:L31))</f>
        <v>5</v>
      </c>
    </row>
    <row r="34" spans="1:12" ht="15.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18.75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3">
        <v>2</v>
      </c>
      <c r="G40" s="124"/>
      <c r="H40" s="123">
        <v>1</v>
      </c>
      <c r="I40" s="126"/>
      <c r="J40" s="132">
        <f>F40*D40+H40*E40</f>
        <v>5</v>
      </c>
      <c r="K40" s="132"/>
      <c r="L40" s="132"/>
    </row>
    <row r="41" spans="1:12" ht="15.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5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1.4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>
        <v>25</v>
      </c>
      <c r="H47" s="11">
        <f>35</f>
        <v>35</v>
      </c>
      <c r="I47" s="11">
        <f>16+40+40</f>
        <v>96</v>
      </c>
      <c r="J47" s="27">
        <f>G47*D47</f>
        <v>1.25</v>
      </c>
      <c r="K47" s="27">
        <f>H47*E47</f>
        <v>0.875</v>
      </c>
      <c r="L47" s="27">
        <f>I47*F47</f>
        <v>1.2000000000000002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20+20+40+35+20+50+20+20</f>
        <v>225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2.25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1.25</v>
      </c>
      <c r="K51" s="69">
        <f t="shared" si="7"/>
        <v>0.875</v>
      </c>
      <c r="L51" s="69">
        <f>SUM(L47:L50)</f>
        <v>3.45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1.25</v>
      </c>
      <c r="K52" s="69">
        <f>MIN(30-L52,SUM(K47:K50))</f>
        <v>0.875</v>
      </c>
      <c r="L52" s="69">
        <f>MIN(15,SUM(L47:L50))</f>
        <v>3.45</v>
      </c>
    </row>
    <row r="53" spans="1:12" ht="15.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5.5750000000000002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1.4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1.4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>
        <v>2</v>
      </c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1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1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1</v>
      </c>
    </row>
    <row r="136" spans="1:12" ht="15.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1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1.4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>
        <v>1</v>
      </c>
      <c r="H144" s="138"/>
      <c r="I144" s="138"/>
      <c r="J144" s="88">
        <f>IF(SUM(G143:G146)&gt;1,"Error",G144*D144)</f>
        <v>12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>
        <v>7</v>
      </c>
      <c r="J152" s="46">
        <f t="shared" si="121"/>
        <v>0</v>
      </c>
      <c r="K152" s="46">
        <f t="shared" si="122"/>
        <v>0</v>
      </c>
      <c r="L152" s="46">
        <f t="shared" si="123"/>
        <v>14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v>1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6.25E-2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>
        <v>1</v>
      </c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2.5000000000000001E-2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v>1</v>
      </c>
      <c r="J172" s="37">
        <f t="shared" si="150"/>
        <v>0</v>
      </c>
      <c r="K172" s="37">
        <f t="shared" si="151"/>
        <v>0</v>
      </c>
      <c r="L172" s="37">
        <f t="shared" si="152"/>
        <v>0.05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>
        <f>1+1</f>
        <v>2</v>
      </c>
      <c r="J173" s="37">
        <f t="shared" si="150"/>
        <v>0</v>
      </c>
      <c r="K173" s="37">
        <f t="shared" si="151"/>
        <v>0</v>
      </c>
      <c r="L173" s="37">
        <f t="shared" si="152"/>
        <v>0.15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12</v>
      </c>
      <c r="K189" s="69">
        <f t="shared" ref="K189" si="177">SUM(K148:K188)</f>
        <v>0</v>
      </c>
      <c r="L189" s="69">
        <f>SUM(L148:L188)</f>
        <v>14.287500000000001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12</v>
      </c>
      <c r="K190" s="68">
        <f>MIN(65-L190,SUM(K148:K188))</f>
        <v>0</v>
      </c>
      <c r="L190" s="68">
        <f>MIN(32.5,SUM(L148:L188))</f>
        <v>14.287500000000001</v>
      </c>
    </row>
    <row r="191" spans="1:12" ht="15.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26.287500000000001</v>
      </c>
      <c r="K191" s="71"/>
      <c r="L191" s="71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5.2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8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126.6125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2025-06-19T20:54:57Z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