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<sst xmlns="http://schemas.openxmlformats.org/spreadsheetml/2006/main" count="356" uniqueCount="199">
  <si>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</si>
  <si>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</si>
  <si>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</si>
  <si>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</si>
  <si>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</si>
  <si>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</si>
  <si>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</si>
  <si>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</si>
  <si>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</si>
  <si>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</si>
  <si>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</si>
  <si>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</si>
  <si>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</si>
  <si>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</si>
  <si>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</si>
  <si>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</si>
  <si>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</si>
  <si>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</si>
  <si>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</si>
  <si>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</si>
  <si>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</si>
  <si>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</si>
  <si>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</si>
  <si>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</si>
  <si>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</si>
  <si>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</si>
  <si>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</si>
  <si>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</si>
  <si>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</si>
  <si>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</si>
  <si>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</si>
  <si>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</si>
  <si>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</si>
  <si>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</si>
  <si>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</si>
  <si>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</si>
  <si>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</si>
  <si>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</si>
  <si>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</si>
  <si>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</si>
  <si>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</si>
  <si>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</si>
  <si>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</si>
  <si>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</si>
  <si>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</si>
  <si>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</si>
  <si>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</si>
  <si>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</si>
  <si>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</si>
  <si>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</si>
  <si>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</si>
  <si>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</si>
  <si>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</si>
  <si>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</si>
  <si>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</si>
  <si>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</si>
  <si>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</si>
  <si>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</si>
  <si>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</si>
  <si>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</si>
  <si>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</si>
  <si>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</si>
  <si>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</si>
  <si>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</si>
  <si>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</si>
  <si>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</si>
  <si>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</si>
  <si>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</si>
  <si>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</si>
  <si>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</si>
  <si>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</si>
  <si>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</si>
  <si>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</si>
  <si>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</si>
  <si>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</si>
  <si>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</si>
  <si>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</si>
  <si>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</si>
  <si>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</si>
  <si>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</si>
  <si>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</si>
  <si>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</si>
  <si>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</si>
  <si>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</si>
  <si>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</si>
  <si>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</si>
  <si>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</si>
  <si>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</si>
  <si>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</si>
  <si>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</si>
  <si>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</si>
  <si>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</si>
  <si>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</si>
  <si>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</si>
  <si>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</si>
  <si>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</si>
  <si>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</si>
  <si>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</si>
  <si>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</si>
  <si>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</si>
  <si>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</si>
  <si>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</si>
  <si>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</si>
  <si>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</si>
  <si>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</si>
  <si>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</si>
  <si>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</si>
  <si>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</si>
  <si>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</si>
  <si>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</si>
  <si>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</si>
  <si>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</si>
  <si>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</si>
  <si>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</si>
  <si>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</si>
  <si>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</si>
  <si>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</si>
  <si>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</si>
  <si>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</si>
  <si>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</si>
  <si>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</si>
  <si>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</si>
  <si>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</si>
  <si>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</si>
  <si>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</si>
  <si>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</si>
  <si>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</si>
  <si>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</si>
  <si>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</si>
  <si>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</si>
  <si>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</si>
  <si>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</si>
  <si>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</si>
  <si>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</si>
  <si>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</si>
  <si>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</si>
  <si>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</si>
  <si>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</si>
  <si>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</si>
  <si>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</si>
  <si>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</si>
  <si>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</si>
  <si>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</si>
  <si>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</si>
  <si>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</si>
  <si>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</si>
  <si>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</si>
  <si>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</si>
  <si>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</si>
  <si>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</si>
  <si>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</si>
  <si>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</si>
  <si>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</si>
  <si>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</si>
  <si>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</si>
  <si>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</si>
  <si>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</si>
  <si>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</si>
  <si>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</si>
  <si>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</si>
  <si>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</si>
  <si>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</si>
  <si>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</si>
  <si>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</si>
  <si>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</si>
  <si>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</si>
  <si>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</si>
  <si>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</si>
  <si>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</si>
  <si>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</si>
  <si>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</si>
  <si>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</si>
  <si>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</si>
  <si>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</si>
  <si>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</si>
  <si>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</si>
  <si>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</si>
  <si>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</si>
  <si>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</si>
  <si>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</si>
  <si>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</si>
  <si>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</si>
  <si>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</si>
  <si>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</si>
  <si>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</si>
  <si>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</si>
  <si>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</si>
  <si>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</si>
  <si>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</si>
  <si>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</si>
  <si>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</si>
  <si>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</si>
  <si>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</si>
  <si>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</si>
  <si>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</si>
  <si>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</si>
  <si>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</si>
  <si>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</si>
  <si>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Sayra Guadalupe Ruvalcaba Manzo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</si>
</sst>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topLeftCell="A212" zoomScaleNormal="100" zoomScaleSheetLayoutView="100" zoomScalePageLayoutView="140" workbookViewId="0">
      <selection activeCell="M30" sqref="M30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41.2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7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7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 ht="27">
      <c r="A5" s="2"/>
      <c r="B5" s="61"/>
    </row>
    <row r="6" spans="1:12" ht="29.2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29.2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 ht="27">
      <c r="A8" s="2"/>
      <c r="B8" s="61"/>
    </row>
    <row r="9" spans="1:12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 ht="27">
      <c r="A10" s="2"/>
      <c r="B10" s="61"/>
    </row>
    <row r="11" spans="1:12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27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34.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34.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34.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34.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34.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>
        <v>1</v>
      </c>
      <c r="I20" s="101">
        <f>MAX(G20*E20,H20*F20)</f>
        <v>70</v>
      </c>
      <c r="J20" s="101"/>
      <c r="K20" s="101"/>
      <c r="L20" s="101"/>
    </row>
    <row r="21" spans="1:12" ht="34.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70</v>
      </c>
      <c r="J21" s="102"/>
      <c r="K21" s="102"/>
      <c r="L21" s="102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34.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4</v>
      </c>
      <c r="I30" s="4">
        <v>2</v>
      </c>
      <c r="J30" s="19">
        <f t="shared" si="1"/>
        <v>15</v>
      </c>
      <c r="K30" s="19">
        <f t="shared" si="1"/>
        <v>10</v>
      </c>
      <c r="L30" s="19">
        <f t="shared" si="1"/>
        <v>2.5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>
        <v>4</v>
      </c>
      <c r="J31" s="19">
        <f t="shared" si="1"/>
        <v>0</v>
      </c>
      <c r="K31" s="19">
        <f t="shared" si="1"/>
        <v>0</v>
      </c>
      <c r="L31" s="19">
        <f t="shared" si="1"/>
        <v>2.5</v>
      </c>
    </row>
    <row r="32" spans="1:12" ht="34.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15</v>
      </c>
      <c r="K32" s="59">
        <f t="shared" si="2"/>
        <v>10</v>
      </c>
      <c r="L32" s="59">
        <f>SUM(L29:L31)</f>
        <v>5</v>
      </c>
    </row>
    <row r="33" spans="1:12" ht="34.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15</v>
      </c>
      <c r="K33" s="59">
        <f>MIN(75-L33,SUM(K29:K31))</f>
        <v>10</v>
      </c>
      <c r="L33" s="59">
        <f>MIN(37.5,SUM(L29:L31))</f>
        <v>5</v>
      </c>
    </row>
    <row r="34" spans="1:12" ht="34.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30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1">
        <v>2</v>
      </c>
      <c r="G40" s="125"/>
      <c r="H40" s="111">
        <v>2</v>
      </c>
      <c r="I40" s="112"/>
      <c r="J40" s="120">
        <f>F40*D40+H40*E40</f>
        <v>6</v>
      </c>
      <c r="K40" s="120"/>
      <c r="L40" s="120"/>
    </row>
    <row r="41" spans="1:12" ht="34.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6</v>
      </c>
      <c r="K41" s="66"/>
      <c r="L41" s="66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4.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34.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521</v>
      </c>
      <c r="J47" s="19">
        <f>G47*D47</f>
        <v>0</v>
      </c>
      <c r="K47" s="19">
        <f>H47*E47</f>
        <v>0</v>
      </c>
      <c r="L47" s="19">
        <f>I47*F47</f>
        <v>6.5125000000000002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>
        <v>35</v>
      </c>
      <c r="I48" s="7">
        <v>245</v>
      </c>
      <c r="J48" s="19">
        <f t="shared" ref="J48:J50" si="4">G48*D48</f>
        <v>0</v>
      </c>
      <c r="K48" s="19">
        <f t="shared" ref="K48:K50" si="5">H48*E48</f>
        <v>0.70000000000000007</v>
      </c>
      <c r="L48" s="19">
        <f t="shared" ref="L48:L50" si="6">I48*F48</f>
        <v>2.4500000000000002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0.70000000000000007</v>
      </c>
      <c r="L51" s="60">
        <f>SUM(L47:L50)</f>
        <v>8.9625000000000004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0.70000000000000007</v>
      </c>
      <c r="L52" s="60">
        <f>MIN(15,SUM(L47:L50))</f>
        <v>8.9625000000000004</v>
      </c>
    </row>
    <row r="53" spans="1:12" ht="34.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9.6624999999999996</v>
      </c>
      <c r="K53" s="66"/>
      <c r="L53" s="66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4.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34.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34.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4.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34.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>
        <v>1</v>
      </c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0.5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>
        <v>2</v>
      </c>
      <c r="J123" s="27">
        <f t="shared" si="95"/>
        <v>0</v>
      </c>
      <c r="K123" s="27">
        <f t="shared" si="96"/>
        <v>0</v>
      </c>
      <c r="L123" s="27">
        <f t="shared" si="97"/>
        <v>1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1.5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1.5</v>
      </c>
    </row>
    <row r="136" spans="1:12" ht="34.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1.5</v>
      </c>
      <c r="K136" s="66"/>
      <c r="L136" s="66"/>
    </row>
    <row r="137" spans="1:12" ht="34.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4.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34.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34.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34.5">
      <c r="A144" s="2"/>
      <c r="B144" s="63"/>
      <c r="C144" s="41" t="s">
        <v>92</v>
      </c>
      <c r="D144" s="145">
        <v>12</v>
      </c>
      <c r="E144" s="145"/>
      <c r="F144" s="145"/>
      <c r="G144" s="147">
        <v>1</v>
      </c>
      <c r="H144" s="147"/>
      <c r="I144" s="147"/>
      <c r="J144" s="83">
        <f>IF(SUM(G143:G146)&gt;1,"Error",G144*D144)</f>
        <v>12</v>
      </c>
      <c r="K144" s="83"/>
      <c r="L144" s="83"/>
    </row>
    <row r="145" spans="1:12" ht="34.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34.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5</v>
      </c>
      <c r="J152" s="37">
        <f t="shared" si="121"/>
        <v>0</v>
      </c>
      <c r="K152" s="37">
        <f t="shared" si="122"/>
        <v>0</v>
      </c>
      <c r="L152" s="37">
        <f t="shared" si="123"/>
        <v>10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>
        <v>2</v>
      </c>
      <c r="J155" s="37">
        <f t="shared" si="126"/>
        <v>0</v>
      </c>
      <c r="K155" s="37">
        <f t="shared" si="127"/>
        <v>0</v>
      </c>
      <c r="L155" s="37">
        <f t="shared" si="128"/>
        <v>1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>
        <v>3</v>
      </c>
      <c r="J158" s="37">
        <f t="shared" si="131"/>
        <v>0</v>
      </c>
      <c r="K158" s="37">
        <f t="shared" si="132"/>
        <v>0</v>
      </c>
      <c r="L158" s="37">
        <f t="shared" si="133"/>
        <v>0.375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3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7.5000000000000011E-2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>
        <v>2</v>
      </c>
      <c r="J173" s="28">
        <f t="shared" si="150"/>
        <v>0</v>
      </c>
      <c r="K173" s="28">
        <f t="shared" si="151"/>
        <v>0</v>
      </c>
      <c r="L173" s="28">
        <f t="shared" si="152"/>
        <v>0.15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>
        <v>1</v>
      </c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0.5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12</v>
      </c>
      <c r="K189" s="60">
        <f t="shared" ref="K189" si="177">SUM(K148:K188)</f>
        <v>0</v>
      </c>
      <c r="L189" s="60">
        <f>SUM(L148:L188)</f>
        <v>12.1625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12</v>
      </c>
      <c r="K190" s="59">
        <f>MIN(65-L190,SUM(K148:K188))</f>
        <v>0</v>
      </c>
      <c r="L190" s="59">
        <f>MIN(32.5,SUM(L148:L188))</f>
        <v>12.1625</v>
      </c>
    </row>
    <row r="191" spans="1:12" ht="34.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24.162500000000001</v>
      </c>
      <c r="K191" s="66"/>
      <c r="L191" s="66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38.25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34.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34.5">
      <c r="A226" s="2"/>
      <c r="B226" s="63"/>
    </row>
    <row r="227" spans="1:12" ht="34.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141.32499999999999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1b538597-5253-466c-98b9-ead4868bbadc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cc15edec-c94c-48f8-8b02-96fa689750ae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2025-06-21T18:27:56Z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