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gustín Grijalva\Documents\Evaluación curricular 2025-1\"/>
    </mc:Choice>
  </mc:AlternateContent>
  <xr:revisionPtr revIDLastSave="0" documentId="8_{8A86342B-DD54-4F84-98E2-72B9515D5FFF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<sst xmlns="http://schemas.openxmlformats.org/spreadsheetml/2006/main" count="356" uniqueCount="199">
  <si>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</si>
  <si>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</si>
  <si>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</si>
  <si>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</si>
  <si>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</si>
  <si>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</si>
  <si>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</si>
  <si>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</si>
  <si>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</si>
  <si>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</si>
  <si>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</si>
  <si>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</si>
  <si>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</si>
  <si>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</si>
  <si>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</si>
  <si>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</si>
  <si>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</si>
  <si>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</si>
  <si>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</si>
  <si>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</si>
  <si>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</si>
  <si>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</si>
  <si>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</si>
  <si>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</si>
  <si>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</si>
  <si>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</si>
  <si>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</si>
  <si>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</si>
  <si>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</si>
  <si>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</si>
  <si>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</si>
  <si>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</si>
  <si>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</si>
  <si>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</si>
  <si>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</si>
  <si>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</si>
  <si>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</si>
  <si>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</si>
  <si>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</si>
  <si>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</si>
  <si>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</si>
  <si>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</si>
  <si>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</si>
  <si>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</si>
  <si>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</si>
  <si>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</si>
  <si>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</si>
  <si>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</si>
  <si>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</si>
  <si>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</si>
  <si>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</si>
  <si>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</si>
  <si>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</si>
  <si>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</si>
  <si>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</si>
  <si>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</si>
  <si>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</si>
  <si>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</si>
  <si>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</si>
  <si>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</si>
  <si>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</si>
  <si>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</si>
  <si>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</si>
  <si>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</si>
  <si>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</si>
  <si>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</si>
  <si>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</si>
  <si>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</si>
  <si>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</si>
  <si>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</si>
  <si>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</si>
  <si>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</si>
  <si>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</si>
  <si>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</si>
  <si>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</si>
  <si>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</si>
  <si>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</si>
  <si>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</si>
  <si>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</si>
  <si>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</si>
  <si>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</si>
  <si>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</si>
  <si>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</si>
  <si>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</si>
  <si>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</si>
  <si>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</si>
  <si>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</si>
  <si>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</si>
  <si>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</si>
  <si>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</si>
  <si>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</si>
  <si>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</si>
  <si>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</si>
  <si>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</si>
  <si>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</si>
  <si>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</si>
  <si>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</si>
  <si>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</si>
  <si>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</si>
  <si>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</si>
  <si>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</si>
  <si>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</si>
  <si>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</si>
  <si>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</si>
  <si>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</si>
  <si>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</si>
  <si>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</si>
  <si>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</si>
  <si>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</si>
  <si>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</si>
  <si>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</si>
  <si>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</si>
  <si>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</si>
  <si>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</si>
  <si>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</si>
  <si>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</si>
  <si>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</si>
  <si>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</si>
  <si>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</si>
  <si>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</si>
  <si>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</si>
  <si>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</si>
  <si>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</si>
  <si>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</si>
  <si>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</si>
  <si>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</si>
  <si>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</si>
  <si>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</si>
  <si>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</si>
  <si>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</si>
  <si>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</si>
  <si>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</si>
  <si>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</si>
  <si>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</si>
  <si>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</si>
  <si>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</si>
  <si>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</si>
  <si>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</si>
  <si>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</si>
  <si>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</si>
  <si>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</si>
  <si>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</si>
  <si>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</si>
  <si>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</si>
  <si>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</si>
  <si>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</si>
  <si>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</si>
  <si>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</si>
  <si>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</si>
  <si>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</si>
  <si>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</si>
  <si>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</si>
  <si>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</si>
  <si>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</si>
  <si>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</si>
  <si>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</si>
  <si>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</si>
  <si>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</si>
  <si>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</si>
  <si>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</si>
  <si>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</si>
  <si>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</si>
  <si>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</si>
  <si>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</si>
  <si>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</si>
  <si>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</si>
  <si>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</si>
  <si>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</si>
  <si>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</si>
  <si>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</si>
  <si>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</si>
  <si>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</si>
  <si>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</si>
  <si>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</si>
  <si>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</si>
  <si>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</si>
  <si>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</si>
  <si>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</si>
  <si>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</si>
  <si>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</si>
  <si>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</si>
  <si>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</si>
  <si>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</si>
  <si>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</si>
  <si>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</si>
  <si>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</si>
  <si>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</si>
  <si>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</si>
  <si>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</si>
  <si>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</si>
  <si>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</si>
  <si>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</si>
  <si>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</si>
  <si>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</si>
  <si>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</si>
  <si>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</si>
  <si>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</si>
  <si>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</si>
  <si>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Jazmín Sarahí Flores Gómez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</si>
</sst>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zoomScaleNormal="100" zoomScaleSheetLayoutView="100" zoomScalePageLayoutView="140" workbookViewId="0">
      <selection activeCell="C11" sqref="C11:L11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3.2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18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18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5.7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5.7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5.75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5.75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.75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.75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>
        <v>1</v>
      </c>
      <c r="H17" s="5"/>
      <c r="I17" s="86">
        <f>MAX(G17*E17,H17*F17)</f>
        <v>30</v>
      </c>
      <c r="J17" s="86"/>
      <c r="K17" s="86"/>
      <c r="L17" s="86"/>
    </row>
    <row r="18" spans="1:12" ht="18.75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.75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>
        <v>1</v>
      </c>
      <c r="H19" s="5"/>
      <c r="I19" s="86">
        <f>MAX(G19*E19,H19*F19)</f>
        <v>100</v>
      </c>
      <c r="J19" s="86"/>
      <c r="K19" s="86"/>
      <c r="L19" s="86"/>
    </row>
    <row r="20" spans="1:12" ht="18.75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/>
      <c r="I20" s="86">
        <f>MAX(G20*E20,H20*F20)</f>
        <v>0</v>
      </c>
      <c r="J20" s="86"/>
      <c r="K20" s="86"/>
      <c r="L20" s="86"/>
    </row>
    <row r="21" spans="1:12" ht="18.75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100</v>
      </c>
      <c r="J21" s="138"/>
      <c r="K21" s="138"/>
      <c r="L21" s="138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.75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>
        <v>1</v>
      </c>
      <c r="H29" s="4">
        <v>2</v>
      </c>
      <c r="I29" s="4"/>
      <c r="J29" s="19">
        <f t="shared" ref="J29:L31" si="1">G29*D29</f>
        <v>2.5</v>
      </c>
      <c r="K29" s="19">
        <f t="shared" si="1"/>
        <v>2.5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</v>
      </c>
      <c r="H30" s="4">
        <v>1</v>
      </c>
      <c r="I30" s="4"/>
      <c r="J30" s="19">
        <f t="shared" si="1"/>
        <v>5</v>
      </c>
      <c r="K30" s="19">
        <f t="shared" si="1"/>
        <v>2.5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7.5</v>
      </c>
      <c r="K32" s="59">
        <f t="shared" si="2"/>
        <v>5</v>
      </c>
      <c r="L32" s="59">
        <f>SUM(L29:L31)</f>
        <v>0</v>
      </c>
    </row>
    <row r="33" spans="1:12" ht="18.75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7.5</v>
      </c>
      <c r="K33" s="59">
        <f>MIN(75-L33,SUM(K29:K31))</f>
        <v>5</v>
      </c>
      <c r="L33" s="59">
        <f>MIN(37.5,SUM(L29:L31))</f>
        <v>0</v>
      </c>
    </row>
    <row r="34" spans="1:12" ht="18.75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12.5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6"/>
      <c r="G40" s="117"/>
      <c r="H40" s="116"/>
      <c r="I40" s="120"/>
      <c r="J40" s="126">
        <f>F40*D40+H40*E40</f>
        <v>0</v>
      </c>
      <c r="K40" s="126"/>
      <c r="L40" s="126"/>
    </row>
    <row r="41" spans="1:12" ht="18.75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0</v>
      </c>
      <c r="K41" s="87"/>
      <c r="L41" s="8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38.25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.75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>
        <v>3</v>
      </c>
      <c r="I48" s="7"/>
      <c r="J48" s="19">
        <f t="shared" ref="J48:J50" si="4">G48*D48</f>
        <v>0</v>
      </c>
      <c r="K48" s="19">
        <f t="shared" ref="K48:K50" si="5">H48*E48</f>
        <v>0.06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>
        <v>1</v>
      </c>
      <c r="H50" s="7"/>
      <c r="I50" s="7"/>
      <c r="J50" s="19">
        <f t="shared" si="4"/>
        <v>3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3</v>
      </c>
      <c r="K51" s="60">
        <f t="shared" si="7"/>
        <v>0.06</v>
      </c>
      <c r="L51" s="60">
        <f>SUM(L47:L50)</f>
        <v>0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3</v>
      </c>
      <c r="K52" s="60">
        <f>MIN(30-L52,SUM(K47:K50))</f>
        <v>0.06</v>
      </c>
      <c r="L52" s="60">
        <f>MIN(15,SUM(L47:L50))</f>
        <v>0</v>
      </c>
    </row>
    <row r="53" spans="1:12" ht="18.75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3.06</v>
      </c>
      <c r="K53" s="87"/>
      <c r="L53" s="8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38.25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.75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38.25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.75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18.75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38.25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.75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.75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.75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.75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>
        <v>2</v>
      </c>
      <c r="I167" s="50"/>
      <c r="J167" s="28">
        <f t="shared" ref="J167:J169" si="145">G167*D167</f>
        <v>0</v>
      </c>
      <c r="K167" s="28">
        <f t="shared" ref="K167:K169" si="146">H167*E167</f>
        <v>0.25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0.25</v>
      </c>
      <c r="L189" s="60">
        <f>SUM(L148:L188)</f>
        <v>0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0.25</v>
      </c>
      <c r="L190" s="59">
        <f>MIN(32.5,SUM(L148:L188))</f>
        <v>0</v>
      </c>
    </row>
    <row r="191" spans="1:12" ht="18.75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0.25</v>
      </c>
      <c r="K191" s="87"/>
      <c r="L191" s="8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1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.75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>
        <v>2</v>
      </c>
      <c r="J216" s="49">
        <f t="shared" si="202"/>
        <v>0</v>
      </c>
      <c r="K216" s="49">
        <f t="shared" si="203"/>
        <v>0</v>
      </c>
      <c r="L216" s="49">
        <f t="shared" si="204"/>
        <v>0.5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0.5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0.5</v>
      </c>
    </row>
    <row r="225" spans="1:12" ht="18.75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0.5</v>
      </c>
      <c r="K225" s="87"/>
      <c r="L225" s="87"/>
    </row>
    <row r="226" spans="1:12" ht="18.75">
      <c r="A226" s="2"/>
      <c r="B226" s="63"/>
    </row>
    <row r="227" spans="1:12" ht="18.75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116.31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purl.org/dc/elements/1.1/"/>
    <ds:schemaRef ds:uri="cc15edec-c94c-48f8-8b02-96fa689750ae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1b538597-5253-466c-98b9-ead4868bbad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AGUSTIN GRIJALVA MONTEVERDE</cp:lastModifiedBy>
  <cp:revision/>
  <cp:lastPrinted>2025-06-06T20:10:19Z</cp:lastPrinted>
  <dcterms:created xsi:type="dcterms:W3CDTF">2024-10-13T20:07:23Z</dcterms:created>
  <dcterms:modified xsi:type="dcterms:W3CDTF">2025-06-18T23:14:33Z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