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gustín Grijalva\Documents\Evaluación curricular 2025-1\"/>
    </mc:Choice>
  </mc:AlternateContent>
  <xr:revisionPtr revIDLastSave="0" documentId="13_ncr:1_{7559C247-034C-4E39-A2E3-568D2CBEFF70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<sst xmlns="http://schemas.openxmlformats.org/spreadsheetml/2006/main" count="356" uniqueCount="199">
  <si>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</si>
  <si>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</si>
  <si>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</si>
  <si>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</si>
  <si>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</si>
  <si>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</si>
  <si>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</si>
  <si>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</si>
  <si>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</si>
  <si>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</si>
  <si>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</si>
  <si>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</si>
  <si>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</si>
  <si>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</si>
  <si>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</si>
  <si>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</si>
  <si>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</si>
  <si>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</si>
  <si>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</si>
  <si>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</si>
  <si>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</si>
  <si>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</si>
  <si>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</si>
  <si>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</si>
  <si>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</si>
  <si>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</si>
  <si>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</si>
  <si>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</si>
  <si>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</si>
  <si>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</si>
  <si>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</si>
  <si>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</si>
  <si>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</si>
  <si>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</si>
  <si>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</si>
  <si>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</si>
  <si>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</si>
  <si>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</si>
  <si>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</si>
  <si>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</si>
  <si>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</si>
  <si>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</si>
  <si>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</si>
  <si>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</si>
  <si>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</si>
  <si>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</si>
  <si>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</si>
  <si>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</si>
  <si>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</si>
  <si>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</si>
  <si>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</si>
  <si>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</si>
  <si>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</si>
  <si>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</si>
  <si>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</si>
  <si>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</si>
  <si>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</si>
  <si>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</si>
  <si>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</si>
  <si>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</si>
  <si>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</si>
  <si>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</si>
  <si>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</si>
  <si>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</si>
  <si>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</si>
  <si>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</si>
  <si>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</si>
  <si>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</si>
  <si>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</si>
  <si>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</si>
  <si>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</si>
  <si>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</si>
  <si>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</si>
  <si>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</si>
  <si>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</si>
  <si>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</si>
  <si>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</si>
  <si>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</si>
  <si>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</si>
  <si>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</si>
  <si>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</si>
  <si>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</si>
  <si>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</si>
  <si>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</si>
  <si>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</si>
  <si>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</si>
  <si>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</si>
  <si>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</si>
  <si>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</si>
  <si>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</si>
  <si>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</si>
  <si>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</si>
  <si>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</si>
  <si>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</si>
  <si>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</si>
  <si>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</si>
  <si>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</si>
  <si>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</si>
  <si>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</si>
  <si>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</si>
  <si>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</si>
  <si>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</si>
  <si>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</si>
  <si>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</si>
  <si>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</si>
  <si>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</si>
  <si>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</si>
  <si>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</si>
  <si>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</si>
  <si>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</si>
  <si>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</si>
  <si>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</si>
  <si>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</si>
  <si>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</si>
  <si>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</si>
  <si>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</si>
  <si>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</si>
  <si>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</si>
  <si>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</si>
  <si>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</si>
  <si>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</si>
  <si>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</si>
  <si>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</si>
  <si>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</si>
  <si>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</si>
  <si>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</si>
  <si>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</si>
  <si>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</si>
  <si>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</si>
  <si>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</si>
  <si>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</si>
  <si>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</si>
  <si>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</si>
  <si>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</si>
  <si>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</si>
  <si>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</si>
  <si>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</si>
  <si>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</si>
  <si>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</si>
  <si>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</si>
  <si>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</si>
  <si>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</si>
  <si>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</si>
  <si>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</si>
  <si>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</si>
  <si>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</si>
  <si>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</si>
  <si>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</si>
  <si>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</si>
  <si>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</si>
  <si>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</si>
  <si>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</si>
  <si>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</si>
  <si>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</si>
  <si>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</si>
  <si>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</si>
  <si>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</si>
  <si>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</si>
  <si>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</si>
  <si>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</si>
  <si>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</si>
  <si>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</si>
  <si>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</si>
  <si>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</si>
  <si>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</si>
  <si>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</si>
  <si>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</si>
  <si>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</si>
  <si>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</si>
  <si>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</si>
  <si>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</si>
  <si>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</si>
  <si>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</si>
  <si>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</si>
  <si>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</si>
  <si>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</si>
  <si>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</si>
  <si>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</si>
  <si>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</si>
  <si>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</si>
  <si>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</si>
  <si>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</si>
  <si>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</si>
  <si>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</si>
  <si>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</si>
  <si>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</si>
  <si>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</si>
  <si>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</si>
  <si>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</si>
  <si>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</si>
  <si>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</si>
  <si>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</si>
  <si>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</si>
  <si>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</si>
  <si>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</si>
  <si>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</si>
  <si>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</si>
  <si>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</si>
  <si>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Jonathan Casildo Luque Ceballos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</si>
</sst>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217" zoomScaleNormal="100" zoomScaleSheetLayoutView="100" zoomScalePageLayoutView="140" workbookViewId="0">
      <selection activeCell="I167" sqref="I167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3.2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18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18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5.7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5.7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5.75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5.75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.75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.75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2" ht="18.75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.75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18.75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>
        <v>1</v>
      </c>
      <c r="I20" s="101">
        <f>MAX(G20*E20,H20*F20)</f>
        <v>70</v>
      </c>
      <c r="J20" s="101"/>
      <c r="K20" s="101"/>
      <c r="L20" s="101"/>
    </row>
    <row r="21" spans="1:12" ht="18.75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70</v>
      </c>
      <c r="J21" s="102"/>
      <c r="K21" s="102"/>
      <c r="L21" s="102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.75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5</v>
      </c>
      <c r="H30" s="4">
        <v>2</v>
      </c>
      <c r="I30" s="4">
        <v>1</v>
      </c>
      <c r="J30" s="19">
        <f t="shared" si="1"/>
        <v>25</v>
      </c>
      <c r="K30" s="19">
        <f t="shared" si="1"/>
        <v>5</v>
      </c>
      <c r="L30" s="19">
        <f t="shared" si="1"/>
        <v>1.25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25</v>
      </c>
      <c r="K32" s="59">
        <f t="shared" si="2"/>
        <v>5</v>
      </c>
      <c r="L32" s="59">
        <f>SUM(L29:L31)</f>
        <v>1.25</v>
      </c>
    </row>
    <row r="33" spans="1:12" ht="18.75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25</v>
      </c>
      <c r="K33" s="59">
        <f>MIN(75-L33,SUM(K29:K31))</f>
        <v>5</v>
      </c>
      <c r="L33" s="59">
        <f>MIN(37.5,SUM(L29:L31))</f>
        <v>1.25</v>
      </c>
    </row>
    <row r="34" spans="1:12" ht="18.75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31.25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1"/>
      <c r="G40" s="125"/>
      <c r="H40" s="111">
        <v>3</v>
      </c>
      <c r="I40" s="112"/>
      <c r="J40" s="120">
        <f>F40*D40+H40*E40</f>
        <v>3</v>
      </c>
      <c r="K40" s="120"/>
      <c r="L40" s="120"/>
    </row>
    <row r="41" spans="1:12" ht="18.75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3</v>
      </c>
      <c r="K41" s="66"/>
      <c r="L41" s="66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38.25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.75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32</v>
      </c>
      <c r="J47" s="19">
        <f>G47*D47</f>
        <v>0</v>
      </c>
      <c r="K47" s="19">
        <f>H47*E47</f>
        <v>0</v>
      </c>
      <c r="L47" s="19">
        <f>I47*F47</f>
        <v>0.4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90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0.9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1.3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1.3</v>
      </c>
    </row>
    <row r="53" spans="1:12" ht="18.75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1.3</v>
      </c>
      <c r="K53" s="66"/>
      <c r="L53" s="66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38.25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18.75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>
        <v>2</v>
      </c>
      <c r="H62" s="46"/>
      <c r="I62" s="46"/>
      <c r="J62" s="27">
        <f t="shared" si="10"/>
        <v>2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2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2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2</v>
      </c>
      <c r="K98" s="66"/>
      <c r="L98" s="66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38.25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18.75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>
        <v>1</v>
      </c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1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>
        <v>1</v>
      </c>
      <c r="J122" s="19">
        <f t="shared" si="95"/>
        <v>0</v>
      </c>
      <c r="K122" s="19">
        <f t="shared" si="96"/>
        <v>0</v>
      </c>
      <c r="L122" s="19">
        <f t="shared" si="97"/>
        <v>2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3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3</v>
      </c>
    </row>
    <row r="136" spans="1:12" ht="18.75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3</v>
      </c>
      <c r="K136" s="66"/>
      <c r="L136" s="66"/>
    </row>
    <row r="137" spans="1:12" ht="18.75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38.25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.75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.75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.75">
      <c r="A144" s="2"/>
      <c r="B144" s="63"/>
      <c r="C144" s="41" t="s">
        <v>92</v>
      </c>
      <c r="D144" s="145">
        <v>12</v>
      </c>
      <c r="E144" s="145"/>
      <c r="F144" s="145"/>
      <c r="G144" s="147">
        <v>1</v>
      </c>
      <c r="H144" s="147"/>
      <c r="I144" s="147"/>
      <c r="J144" s="83">
        <f>IF(SUM(G143:G146)&gt;1,"Error",G144*D144)</f>
        <v>12</v>
      </c>
      <c r="K144" s="83"/>
      <c r="L144" s="83"/>
    </row>
    <row r="145" spans="1:12" ht="18.75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.75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8</v>
      </c>
      <c r="J152" s="37">
        <f t="shared" si="121"/>
        <v>0</v>
      </c>
      <c r="K152" s="37">
        <f t="shared" si="122"/>
        <v>0</v>
      </c>
      <c r="L152" s="37">
        <f t="shared" si="123"/>
        <v>16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10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0.625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>
        <v>1</v>
      </c>
      <c r="J168" s="28">
        <f t="shared" si="145"/>
        <v>0</v>
      </c>
      <c r="K168" s="28">
        <f t="shared" si="146"/>
        <v>0</v>
      </c>
      <c r="L168" s="28">
        <f t="shared" si="147"/>
        <v>0.125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12</v>
      </c>
      <c r="K189" s="60">
        <f t="shared" ref="K189" si="177">SUM(K148:K188)</f>
        <v>0</v>
      </c>
      <c r="L189" s="60">
        <f>SUM(L148:L188)</f>
        <v>16.75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12</v>
      </c>
      <c r="K190" s="59">
        <f>MIN(65-L190,SUM(K148:K188))</f>
        <v>0</v>
      </c>
      <c r="L190" s="59">
        <f>MIN(32.5,SUM(L148:L188))</f>
        <v>16.75</v>
      </c>
    </row>
    <row r="191" spans="1:12" ht="18.75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28.75</v>
      </c>
      <c r="K191" s="66"/>
      <c r="L191" s="66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51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.75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.75">
      <c r="A226" s="2"/>
      <c r="B226" s="63"/>
    </row>
    <row r="227" spans="1:12" ht="18.75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139.30000000000001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cc15edec-c94c-48f8-8b02-96fa689750ae"/>
    <ds:schemaRef ds:uri="http://schemas.microsoft.com/office/infopath/2007/PartnerControls"/>
    <ds:schemaRef ds:uri="http://schemas.openxmlformats.org/package/2006/metadata/core-properties"/>
    <ds:schemaRef ds:uri="1b538597-5253-466c-98b9-ead4868bbadc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AGUSTIN GRIJALVA MONTEVERDE</cp:lastModifiedBy>
  <cp:revision/>
  <cp:lastPrinted>2025-06-06T20:10:19Z</cp:lastPrinted>
  <dcterms:created xsi:type="dcterms:W3CDTF">2024-10-13T20:07:23Z</dcterms:created>
  <dcterms:modified xsi:type="dcterms:W3CDTF">2025-06-19T01:08:14Z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